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59" i="1" l="1"/>
  <c r="N51" i="1"/>
  <c r="N50" i="1"/>
  <c r="N47" i="1"/>
  <c r="N46" i="1"/>
  <c r="N45" i="1"/>
  <c r="N39" i="1"/>
  <c r="N35" i="1"/>
  <c r="N32" i="1"/>
  <c r="N31" i="1"/>
  <c r="N27" i="1"/>
  <c r="N22" i="1"/>
  <c r="N18" i="1"/>
  <c r="N16" i="1"/>
  <c r="N10" i="1"/>
  <c r="N59" i="1" l="1"/>
  <c r="K16" i="1"/>
  <c r="K22" i="1" l="1"/>
  <c r="K51" i="1" l="1"/>
  <c r="K47" i="1"/>
  <c r="K39" i="1"/>
  <c r="K35" i="1"/>
  <c r="K32" i="1"/>
  <c r="K27" i="1"/>
  <c r="K10" i="1"/>
  <c r="K59" i="1" l="1"/>
</calcChain>
</file>

<file path=xl/sharedStrings.xml><?xml version="1.0" encoding="utf-8"?>
<sst xmlns="http://schemas.openxmlformats.org/spreadsheetml/2006/main" count="185" uniqueCount="139">
  <si>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</si>
  <si>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</si>
  <si>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</si>
  <si>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</si>
  <si>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</si>
  <si>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</si>
  <si>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</si>
  <si>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</si>
  <si>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</si>
  <si>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</si>
  <si>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</si>
  <si>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</si>
  <si>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</si>
  <si>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</si>
  <si>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</si>
  <si>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Modelo atualizado de planejamento e gestão.                     Invervenções técnicas atualizadas</t>
  </si>
  <si>
    <t>CRN-2 administrado com eficiência e eficácia</t>
  </si>
  <si>
    <t>Alta</t>
  </si>
  <si>
    <t>1º ao 4º Trimestre</t>
  </si>
  <si>
    <t>Passagem aérea</t>
  </si>
  <si>
    <t>Passagem terrestre</t>
  </si>
  <si>
    <t>Diária (funcionários)</t>
  </si>
  <si>
    <t>Ajuda de deslocamento (funcionários)</t>
  </si>
  <si>
    <t>Assessoria</t>
  </si>
  <si>
    <t>Inscrições</t>
  </si>
  <si>
    <t>CFN</t>
  </si>
  <si>
    <t>Realização de plenárias itinerantes</t>
  </si>
  <si>
    <t>Organizar com setores do CRN-2 e comissões plenária itinerante em cidades do RS com eventos e cursos técnicos e palestras.                                         Articulação com IES e gestores na região.</t>
  </si>
  <si>
    <t>Maior articulação</t>
  </si>
  <si>
    <t>Interiorização da gestão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</si>
  <si>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</si>
  <si>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</si>
  <si>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</si>
  <si>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</si>
  <si>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</si>
  <si>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</si>
  <si>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</si>
  <si>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</si>
  <si>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</si>
  <si>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</si>
  <si>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</si>
  <si>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</si>
  <si>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</si>
  <si>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</si>
  <si>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</si>
  <si>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</si>
  <si>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</si>
  <si>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</si>
  <si>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</si>
  <si>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</si>
  <si>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</si>
  <si>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</si>
  <si>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</si>
  <si>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</si>
  <si>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</si>
  <si>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</si>
  <si>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</si>
  <si>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</si>
  <si>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</si>
  <si>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Média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</si>
  <si>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</si>
  <si>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</si>
  <si>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</si>
  <si>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</si>
  <si>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</si>
  <si>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Palestrantes (4)</t>
  </si>
  <si>
    <t>Ampliar as ações políticas do CRN-2</t>
  </si>
  <si>
    <t>Firmar protocolos de intenções e termos de cooperação com poderes legislativos, executivo, Ministério Público e Junta Comercial</t>
  </si>
  <si>
    <t>Protocolos de intenções e termos de cooperação</t>
  </si>
  <si>
    <t>Parceria com Junta Comercial para acesso ao cadastro geral.                        MP para ações conjuntas Poderes Legislativo e Executivo</t>
  </si>
  <si>
    <t>Jacira</t>
  </si>
  <si>
    <t>Termos de cooperação</t>
  </si>
  <si>
    <t>Projeto (equipamentos)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</si>
  <si>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</si>
  <si>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</si>
  <si>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</si>
  <si>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</si>
  <si>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</si>
  <si>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</si>
  <si>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</si>
  <si>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</si>
  <si>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</si>
  <si>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</si>
  <si>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Realização de evento de acolhimento de novos profissionais</t>
  </si>
  <si>
    <t>Simpósio</t>
  </si>
  <si>
    <t>Profissionais orientados</t>
  </si>
  <si>
    <t>Locação de espaço</t>
  </si>
  <si>
    <t>Recursos audiovisuais</t>
  </si>
  <si>
    <t>Impressão (banner)</t>
  </si>
  <si>
    <t>Total</t>
  </si>
  <si>
    <t>Coffe break</t>
  </si>
  <si>
    <t>Acompanhar as demandas sobre orientação para atuação profissional por parte da Coordenação Técncia</t>
  </si>
  <si>
    <t>Realizar orientações para atuação profissional em diferentes áreas e modalidades aos egressos de cursos de formação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</si>
  <si>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</si>
  <si>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</si>
  <si>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Microfilmagens, novas ferramentas de TI, arquivamento e formulários eletrônicos, equipamentos, programas e mobiliário</t>
  </si>
  <si>
    <t>Otimização de processos</t>
  </si>
  <si>
    <t>Assessoria em TI para formulários eletrônicos</t>
  </si>
  <si>
    <t>Microfilmagem (projeto)</t>
  </si>
  <si>
    <t>Equipamentos</t>
  </si>
  <si>
    <t>Programas</t>
  </si>
  <si>
    <t>Equipamentos      Programas     Mobiliário         Assessoria</t>
  </si>
  <si>
    <t>PLANO DE AÇÃO E METAS 2018</t>
  </si>
  <si>
    <t>Magali    Fernanda</t>
  </si>
  <si>
    <t>Capacitação de Coordenadores e Funcionários</t>
  </si>
  <si>
    <t>Maiele         Jacira</t>
  </si>
  <si>
    <t>1 Plenárias</t>
  </si>
  <si>
    <t>Glaube     Fernanda</t>
  </si>
  <si>
    <t>Diária (2 dias) (9 conselheiros)</t>
  </si>
  <si>
    <t>Diária (2 dias) (1 funcionário)</t>
  </si>
  <si>
    <t>10 Plenárias  Ordinárias e 3 Plenárias Extraordinárias (somente titulares)</t>
  </si>
  <si>
    <t>Fernanda</t>
  </si>
  <si>
    <t>Diretoria</t>
  </si>
  <si>
    <t>6 Eventos de Comissões</t>
  </si>
  <si>
    <t xml:space="preserve">Glaube       </t>
  </si>
  <si>
    <t>Fernanda      Glaube</t>
  </si>
  <si>
    <t>Ajuda de deslocamento - IES do interior e grande Poa (conselheiros)</t>
  </si>
  <si>
    <t xml:space="preserve">Fernanda         </t>
  </si>
  <si>
    <t>Simpósio                      (2 - Poa/Caxias do Sul)</t>
  </si>
  <si>
    <t>1º e 3º  Trimestre</t>
  </si>
  <si>
    <t>Diária (4 conselheiros)</t>
  </si>
  <si>
    <t>Modernização da Gestão</t>
  </si>
  <si>
    <t>Equipamentos, softwares, programas</t>
  </si>
  <si>
    <t>Melhoria na prestação de serviços aos profissionais e empresas</t>
  </si>
  <si>
    <t>Adquirir equipamentos, programas e demais necessidades</t>
  </si>
  <si>
    <t>Coordenações de área</t>
  </si>
  <si>
    <t>Aquisição de equipamentos necessários</t>
  </si>
  <si>
    <t>Softwares</t>
  </si>
  <si>
    <t>Passagem terrestre (Frederico Westphalen) (10 pessoas)</t>
  </si>
  <si>
    <t>Passagem terrestre (6)</t>
  </si>
  <si>
    <t>Diária (para 1 membros da Diretoria) x 6 eventos</t>
  </si>
  <si>
    <t>Ajuda de deslocamento (para 1 membros da Diretoria) x 6 eventos</t>
  </si>
  <si>
    <t>Ajuda de deslocamento (4 conselheiros)</t>
  </si>
  <si>
    <t>Total por Ação</t>
  </si>
  <si>
    <t>Despesa realizada</t>
  </si>
  <si>
    <t>Total realizado por Ação</t>
  </si>
  <si>
    <t>% Realizado por Ação</t>
  </si>
  <si>
    <t>Janeiro - Arrastão da Saúde</t>
  </si>
  <si>
    <t>abril/2018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</si>
</sst>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7"/>
  <sheetViews>
    <sheetView tabSelected="1" topLeftCell="G49" zoomScale="86" zoomScaleNormal="86" workbookViewId="0">
      <selection activeCell="O60" sqref="O60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6.57031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9.42578125" customWidth="1"/>
    <col min="14" max="14" width="16.28515625" customWidth="1"/>
    <col min="15" max="15" width="14.140625" customWidth="1"/>
  </cols>
  <sheetData>
    <row r="3" spans="1:15" ht="18.75" x14ac:dyDescent="0.3">
      <c r="C3" s="56" t="s">
        <v>102</v>
      </c>
      <c r="D3" s="56"/>
      <c r="E3" s="56"/>
      <c r="F3" s="56"/>
      <c r="G3" s="56"/>
      <c r="H3" s="56"/>
      <c r="I3" s="56"/>
    </row>
    <row r="7" spans="1:15" s="4" customFormat="1" ht="15.75" x14ac:dyDescent="0.25">
      <c r="A7" s="4" t="s">
        <v>11</v>
      </c>
      <c r="B7" s="5"/>
      <c r="I7" s="5"/>
      <c r="M7" s="27" t="s">
        <v>138</v>
      </c>
    </row>
    <row r="8" spans="1:15" s="4" customFormat="1" ht="15.75" x14ac:dyDescent="0.25">
      <c r="A8" s="4" t="s">
        <v>12</v>
      </c>
      <c r="B8" s="5"/>
      <c r="I8" s="5"/>
    </row>
    <row r="9" spans="1:15" s="7" customFormat="1" ht="31.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133</v>
      </c>
      <c r="L9" s="6" t="s">
        <v>10</v>
      </c>
      <c r="M9" s="28" t="s">
        <v>134</v>
      </c>
      <c r="N9" s="26" t="s">
        <v>135</v>
      </c>
      <c r="O9" s="26" t="s">
        <v>136</v>
      </c>
    </row>
    <row r="10" spans="1:15" s="7" customFormat="1" ht="21.75" customHeight="1" x14ac:dyDescent="0.25">
      <c r="A10" s="54" t="s">
        <v>13</v>
      </c>
      <c r="B10" s="51" t="s">
        <v>14</v>
      </c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103</v>
      </c>
      <c r="H10" s="54" t="s">
        <v>104</v>
      </c>
      <c r="I10" s="20" t="s">
        <v>19</v>
      </c>
      <c r="J10" s="21">
        <v>1500</v>
      </c>
      <c r="K10" s="43">
        <f>SUM(J10:J15)</f>
        <v>7700</v>
      </c>
      <c r="L10" s="48">
        <v>4.0099999999999997E-2</v>
      </c>
      <c r="M10" s="30"/>
      <c r="N10" s="57">
        <f xml:space="preserve"> SUM(M10:M15)</f>
        <v>3865</v>
      </c>
      <c r="O10" s="60">
        <v>0.50190000000000001</v>
      </c>
    </row>
    <row r="11" spans="1:15" s="7" customFormat="1" ht="15.75" x14ac:dyDescent="0.25">
      <c r="A11" s="49"/>
      <c r="B11" s="52"/>
      <c r="C11" s="49"/>
      <c r="D11" s="49"/>
      <c r="E11" s="49"/>
      <c r="F11" s="49"/>
      <c r="G11" s="49"/>
      <c r="H11" s="49"/>
      <c r="I11" s="20" t="s">
        <v>20</v>
      </c>
      <c r="J11" s="21">
        <v>400</v>
      </c>
      <c r="K11" s="44"/>
      <c r="L11" s="49"/>
      <c r="M11" s="30"/>
      <c r="N11" s="58"/>
      <c r="O11" s="61"/>
    </row>
    <row r="12" spans="1:15" s="7" customFormat="1" ht="15.75" x14ac:dyDescent="0.25">
      <c r="A12" s="49"/>
      <c r="B12" s="52"/>
      <c r="C12" s="49"/>
      <c r="D12" s="49"/>
      <c r="E12" s="49"/>
      <c r="F12" s="49"/>
      <c r="G12" s="49"/>
      <c r="H12" s="49"/>
      <c r="I12" s="20" t="s">
        <v>21</v>
      </c>
      <c r="J12" s="21">
        <v>1400</v>
      </c>
      <c r="K12" s="44"/>
      <c r="L12" s="49"/>
      <c r="M12" s="30">
        <v>875</v>
      </c>
      <c r="N12" s="58"/>
      <c r="O12" s="61"/>
    </row>
    <row r="13" spans="1:15" s="7" customFormat="1" ht="31.5" x14ac:dyDescent="0.25">
      <c r="A13" s="49"/>
      <c r="B13" s="52"/>
      <c r="C13" s="49"/>
      <c r="D13" s="49"/>
      <c r="E13" s="49"/>
      <c r="F13" s="49"/>
      <c r="G13" s="49"/>
      <c r="H13" s="49"/>
      <c r="I13" s="20" t="s">
        <v>22</v>
      </c>
      <c r="J13" s="21">
        <v>400</v>
      </c>
      <c r="K13" s="44"/>
      <c r="L13" s="49"/>
      <c r="M13" s="30">
        <v>200</v>
      </c>
      <c r="N13" s="58"/>
      <c r="O13" s="61"/>
    </row>
    <row r="14" spans="1:15" s="7" customFormat="1" ht="15.75" x14ac:dyDescent="0.25">
      <c r="A14" s="49"/>
      <c r="B14" s="52"/>
      <c r="C14" s="49"/>
      <c r="D14" s="49"/>
      <c r="E14" s="49"/>
      <c r="F14" s="49"/>
      <c r="G14" s="49"/>
      <c r="H14" s="49"/>
      <c r="I14" s="20" t="s">
        <v>23</v>
      </c>
      <c r="J14" s="21">
        <v>1500</v>
      </c>
      <c r="K14" s="44"/>
      <c r="L14" s="49"/>
      <c r="M14" s="30">
        <v>1395</v>
      </c>
      <c r="N14" s="58"/>
      <c r="O14" s="61"/>
    </row>
    <row r="15" spans="1:15" s="7" customFormat="1" ht="15.75" x14ac:dyDescent="0.25">
      <c r="A15" s="50"/>
      <c r="B15" s="53"/>
      <c r="C15" s="50"/>
      <c r="D15" s="50"/>
      <c r="E15" s="50"/>
      <c r="F15" s="50"/>
      <c r="G15" s="50"/>
      <c r="H15" s="50"/>
      <c r="I15" s="20" t="s">
        <v>24</v>
      </c>
      <c r="J15" s="21">
        <v>2500</v>
      </c>
      <c r="K15" s="45"/>
      <c r="L15" s="50"/>
      <c r="M15" s="30">
        <v>1395</v>
      </c>
      <c r="N15" s="59"/>
      <c r="O15" s="62"/>
    </row>
    <row r="16" spans="1:15" s="7" customFormat="1" ht="44.25" customHeight="1" x14ac:dyDescent="0.25">
      <c r="A16" s="54" t="s">
        <v>121</v>
      </c>
      <c r="B16" s="51" t="s">
        <v>124</v>
      </c>
      <c r="C16" s="54" t="s">
        <v>122</v>
      </c>
      <c r="D16" s="54" t="s">
        <v>123</v>
      </c>
      <c r="E16" s="54" t="s">
        <v>17</v>
      </c>
      <c r="F16" s="54" t="s">
        <v>18</v>
      </c>
      <c r="G16" s="54" t="s">
        <v>125</v>
      </c>
      <c r="H16" s="54" t="s">
        <v>126</v>
      </c>
      <c r="I16" s="20" t="s">
        <v>99</v>
      </c>
      <c r="J16" s="21">
        <v>12000</v>
      </c>
      <c r="K16" s="43">
        <f>SUM(J16:J17)</f>
        <v>37000</v>
      </c>
      <c r="L16" s="48">
        <v>0.19320000000000001</v>
      </c>
      <c r="M16" s="30"/>
      <c r="N16" s="57">
        <f xml:space="preserve"> SUM(M16:M17)</f>
        <v>0</v>
      </c>
      <c r="O16" s="60"/>
    </row>
    <row r="17" spans="1:15" s="7" customFormat="1" ht="44.25" customHeight="1" x14ac:dyDescent="0.25">
      <c r="A17" s="49"/>
      <c r="B17" s="52"/>
      <c r="C17" s="49"/>
      <c r="D17" s="49"/>
      <c r="E17" s="49"/>
      <c r="F17" s="49"/>
      <c r="G17" s="49"/>
      <c r="H17" s="49"/>
      <c r="I17" s="20" t="s">
        <v>127</v>
      </c>
      <c r="J17" s="21">
        <v>25000</v>
      </c>
      <c r="K17" s="45"/>
      <c r="L17" s="55"/>
      <c r="M17" s="30"/>
      <c r="N17" s="59"/>
      <c r="O17" s="62"/>
    </row>
    <row r="18" spans="1:15" s="7" customFormat="1" ht="36" customHeight="1" x14ac:dyDescent="0.25">
      <c r="A18" s="33" t="s">
        <v>93</v>
      </c>
      <c r="B18" s="36" t="s">
        <v>94</v>
      </c>
      <c r="C18" s="33" t="s">
        <v>95</v>
      </c>
      <c r="D18" s="33" t="s">
        <v>96</v>
      </c>
      <c r="E18" s="33" t="s">
        <v>17</v>
      </c>
      <c r="F18" s="33" t="s">
        <v>18</v>
      </c>
      <c r="G18" s="33" t="s">
        <v>105</v>
      </c>
      <c r="H18" s="33" t="s">
        <v>101</v>
      </c>
      <c r="I18" s="9" t="s">
        <v>97</v>
      </c>
      <c r="J18" s="10" t="s">
        <v>25</v>
      </c>
      <c r="K18" s="43" t="s">
        <v>25</v>
      </c>
      <c r="L18" s="42">
        <v>0</v>
      </c>
      <c r="M18" s="30"/>
      <c r="N18" s="57">
        <f xml:space="preserve"> SUM(M18:M21)</f>
        <v>0</v>
      </c>
      <c r="O18" s="60"/>
    </row>
    <row r="19" spans="1:15" s="7" customFormat="1" ht="31.5" x14ac:dyDescent="0.25">
      <c r="A19" s="34"/>
      <c r="B19" s="37"/>
      <c r="C19" s="34"/>
      <c r="D19" s="34"/>
      <c r="E19" s="34"/>
      <c r="F19" s="34"/>
      <c r="G19" s="34"/>
      <c r="H19" s="34"/>
      <c r="I19" s="9" t="s">
        <v>98</v>
      </c>
      <c r="J19" s="10">
        <v>0</v>
      </c>
      <c r="K19" s="44"/>
      <c r="L19" s="34"/>
      <c r="M19" s="30"/>
      <c r="N19" s="58"/>
      <c r="O19" s="61"/>
    </row>
    <row r="20" spans="1:15" s="7" customFormat="1" ht="34.5" customHeight="1" x14ac:dyDescent="0.25">
      <c r="A20" s="34"/>
      <c r="B20" s="37"/>
      <c r="C20" s="34"/>
      <c r="D20" s="34"/>
      <c r="E20" s="34"/>
      <c r="F20" s="34"/>
      <c r="G20" s="34"/>
      <c r="H20" s="34"/>
      <c r="I20" s="9" t="s">
        <v>99</v>
      </c>
      <c r="J20" s="10">
        <v>15000</v>
      </c>
      <c r="K20" s="44"/>
      <c r="L20" s="34"/>
      <c r="M20" s="30"/>
      <c r="N20" s="58"/>
      <c r="O20" s="61"/>
    </row>
    <row r="21" spans="1:15" s="7" customFormat="1" ht="46.5" customHeight="1" x14ac:dyDescent="0.25">
      <c r="A21" s="34"/>
      <c r="B21" s="37"/>
      <c r="C21" s="34"/>
      <c r="D21" s="34"/>
      <c r="E21" s="34"/>
      <c r="F21" s="34"/>
      <c r="G21" s="34"/>
      <c r="H21" s="34"/>
      <c r="I21" s="9" t="s">
        <v>100</v>
      </c>
      <c r="J21" s="10">
        <v>10000</v>
      </c>
      <c r="K21" s="44"/>
      <c r="L21" s="34"/>
      <c r="M21" s="30"/>
      <c r="N21" s="59"/>
      <c r="O21" s="62"/>
    </row>
    <row r="22" spans="1:15" s="7" customFormat="1" ht="56.25" customHeight="1" x14ac:dyDescent="0.25">
      <c r="A22" s="33" t="s">
        <v>26</v>
      </c>
      <c r="B22" s="36" t="s">
        <v>27</v>
      </c>
      <c r="C22" s="33" t="s">
        <v>106</v>
      </c>
      <c r="D22" s="33" t="s">
        <v>28</v>
      </c>
      <c r="E22" s="33" t="s">
        <v>17</v>
      </c>
      <c r="F22" s="33" t="s">
        <v>18</v>
      </c>
      <c r="G22" s="33" t="s">
        <v>107</v>
      </c>
      <c r="H22" s="33" t="s">
        <v>29</v>
      </c>
      <c r="I22" s="9" t="s">
        <v>128</v>
      </c>
      <c r="J22" s="10">
        <v>2800</v>
      </c>
      <c r="K22" s="39">
        <f>SUM(J22:J26)</f>
        <v>10800</v>
      </c>
      <c r="L22" s="42">
        <v>5.6300000000000003E-2</v>
      </c>
      <c r="M22" s="30"/>
      <c r="N22" s="57">
        <f>SUM(M22:M26)</f>
        <v>0</v>
      </c>
      <c r="O22" s="60"/>
    </row>
    <row r="23" spans="1:15" s="7" customFormat="1" ht="31.5" x14ac:dyDescent="0.25">
      <c r="A23" s="34"/>
      <c r="B23" s="37"/>
      <c r="C23" s="34"/>
      <c r="D23" s="34"/>
      <c r="E23" s="34"/>
      <c r="F23" s="34"/>
      <c r="G23" s="34"/>
      <c r="H23" s="34"/>
      <c r="I23" s="9" t="s">
        <v>108</v>
      </c>
      <c r="J23" s="10">
        <v>5400</v>
      </c>
      <c r="K23" s="40"/>
      <c r="L23" s="34"/>
      <c r="M23" s="30"/>
      <c r="N23" s="58"/>
      <c r="O23" s="61"/>
    </row>
    <row r="24" spans="1:15" s="7" customFormat="1" ht="31.5" x14ac:dyDescent="0.25">
      <c r="A24" s="34"/>
      <c r="B24" s="37"/>
      <c r="C24" s="34"/>
      <c r="D24" s="34"/>
      <c r="E24" s="34"/>
      <c r="F24" s="34"/>
      <c r="G24" s="34"/>
      <c r="H24" s="34"/>
      <c r="I24" s="9" t="s">
        <v>109</v>
      </c>
      <c r="J24" s="10">
        <v>600</v>
      </c>
      <c r="K24" s="40"/>
      <c r="L24" s="34"/>
      <c r="M24" s="30"/>
      <c r="N24" s="58"/>
      <c r="O24" s="61"/>
    </row>
    <row r="25" spans="1:15" s="7" customFormat="1" ht="31.5" x14ac:dyDescent="0.25">
      <c r="A25" s="34"/>
      <c r="B25" s="37"/>
      <c r="C25" s="34"/>
      <c r="D25" s="34"/>
      <c r="E25" s="34"/>
      <c r="F25" s="34"/>
      <c r="G25" s="34"/>
      <c r="H25" s="34"/>
      <c r="I25" s="9" t="s">
        <v>30</v>
      </c>
      <c r="J25" s="10">
        <v>1800</v>
      </c>
      <c r="K25" s="40"/>
      <c r="L25" s="34"/>
      <c r="M25" s="30"/>
      <c r="N25" s="58"/>
      <c r="O25" s="61"/>
    </row>
    <row r="26" spans="1:15" s="7" customFormat="1" ht="31.5" x14ac:dyDescent="0.25">
      <c r="A26" s="35"/>
      <c r="B26" s="38"/>
      <c r="C26" s="35"/>
      <c r="D26" s="35"/>
      <c r="E26" s="35"/>
      <c r="F26" s="35"/>
      <c r="G26" s="35"/>
      <c r="H26" s="35"/>
      <c r="I26" s="9" t="s">
        <v>31</v>
      </c>
      <c r="J26" s="10">
        <v>200</v>
      </c>
      <c r="K26" s="41"/>
      <c r="L26" s="35"/>
      <c r="M26" s="30"/>
      <c r="N26" s="59"/>
      <c r="O26" s="62"/>
    </row>
    <row r="27" spans="1:15" s="7" customFormat="1" ht="31.5" customHeight="1" x14ac:dyDescent="0.25">
      <c r="A27" s="33" t="s">
        <v>32</v>
      </c>
      <c r="B27" s="36" t="s">
        <v>33</v>
      </c>
      <c r="C27" s="33" t="s">
        <v>34</v>
      </c>
      <c r="D27" s="33" t="s">
        <v>35</v>
      </c>
      <c r="E27" s="33" t="s">
        <v>17</v>
      </c>
      <c r="F27" s="33" t="s">
        <v>18</v>
      </c>
      <c r="G27" s="33" t="s">
        <v>111</v>
      </c>
      <c r="H27" s="33" t="s">
        <v>110</v>
      </c>
      <c r="I27" s="9" t="s">
        <v>20</v>
      </c>
      <c r="J27" s="10">
        <v>3000</v>
      </c>
      <c r="K27" s="39">
        <f>SUM(J27:J30)</f>
        <v>28000</v>
      </c>
      <c r="L27" s="42">
        <v>0.14610000000000001</v>
      </c>
      <c r="M27" s="30">
        <v>264.64999999999998</v>
      </c>
      <c r="N27" s="57">
        <f xml:space="preserve"> SUM(M27:M30)</f>
        <v>4804.6499999999996</v>
      </c>
      <c r="O27" s="60">
        <v>0.1716</v>
      </c>
    </row>
    <row r="28" spans="1:15" s="7" customFormat="1" ht="36" customHeight="1" x14ac:dyDescent="0.25">
      <c r="A28" s="34"/>
      <c r="B28" s="37"/>
      <c r="C28" s="34"/>
      <c r="D28" s="34"/>
      <c r="E28" s="34"/>
      <c r="F28" s="34"/>
      <c r="G28" s="34"/>
      <c r="H28" s="34"/>
      <c r="I28" s="9" t="s">
        <v>55</v>
      </c>
      <c r="J28" s="10">
        <v>8000</v>
      </c>
      <c r="K28" s="40"/>
      <c r="L28" s="34"/>
      <c r="M28" s="30">
        <v>1500</v>
      </c>
      <c r="N28" s="58"/>
      <c r="O28" s="61"/>
    </row>
    <row r="29" spans="1:15" s="7" customFormat="1" ht="33" customHeight="1" x14ac:dyDescent="0.25">
      <c r="A29" s="34"/>
      <c r="B29" s="37"/>
      <c r="C29" s="34"/>
      <c r="D29" s="34"/>
      <c r="E29" s="34"/>
      <c r="F29" s="34"/>
      <c r="G29" s="34"/>
      <c r="H29" s="34"/>
      <c r="I29" s="9" t="s">
        <v>56</v>
      </c>
      <c r="J29" s="10">
        <v>6000</v>
      </c>
      <c r="K29" s="40"/>
      <c r="L29" s="34"/>
      <c r="M29" s="30">
        <v>1000</v>
      </c>
      <c r="N29" s="58"/>
      <c r="O29" s="61"/>
    </row>
    <row r="30" spans="1:15" s="7" customFormat="1" ht="48" customHeight="1" x14ac:dyDescent="0.25">
      <c r="A30" s="35"/>
      <c r="B30" s="38"/>
      <c r="C30" s="35"/>
      <c r="D30" s="35"/>
      <c r="E30" s="35"/>
      <c r="F30" s="35"/>
      <c r="G30" s="35"/>
      <c r="H30" s="35"/>
      <c r="I30" s="9" t="s">
        <v>36</v>
      </c>
      <c r="J30" s="10">
        <v>11000</v>
      </c>
      <c r="K30" s="41"/>
      <c r="L30" s="35"/>
      <c r="M30" s="30">
        <v>2040</v>
      </c>
      <c r="N30" s="59"/>
      <c r="O30" s="62"/>
    </row>
    <row r="31" spans="1:15" s="7" customFormat="1" ht="148.5" customHeight="1" x14ac:dyDescent="0.25">
      <c r="A31" s="8" t="s">
        <v>37</v>
      </c>
      <c r="B31" s="9" t="s">
        <v>38</v>
      </c>
      <c r="C31" s="8" t="s">
        <v>39</v>
      </c>
      <c r="D31" s="8" t="s">
        <v>40</v>
      </c>
      <c r="E31" s="8" t="s">
        <v>17</v>
      </c>
      <c r="F31" s="8" t="s">
        <v>18</v>
      </c>
      <c r="G31" s="8" t="s">
        <v>112</v>
      </c>
      <c r="H31" s="8" t="s">
        <v>39</v>
      </c>
      <c r="I31" s="9" t="s">
        <v>36</v>
      </c>
      <c r="J31" s="10">
        <v>13500</v>
      </c>
      <c r="K31" s="10">
        <v>13500</v>
      </c>
      <c r="L31" s="19">
        <v>7.0400000000000004E-2</v>
      </c>
      <c r="M31" s="30">
        <v>4720</v>
      </c>
      <c r="N31" s="30">
        <f xml:space="preserve"> SUM(M31)</f>
        <v>4720</v>
      </c>
      <c r="O31" s="29">
        <v>0.34960000000000002</v>
      </c>
    </row>
    <row r="32" spans="1:15" s="7" customFormat="1" ht="28.5" customHeight="1" x14ac:dyDescent="0.25">
      <c r="A32" s="46" t="s">
        <v>41</v>
      </c>
      <c r="B32" s="47" t="s">
        <v>42</v>
      </c>
      <c r="C32" s="46" t="s">
        <v>113</v>
      </c>
      <c r="D32" s="46" t="s">
        <v>43</v>
      </c>
      <c r="E32" s="46" t="s">
        <v>17</v>
      </c>
      <c r="F32" s="46" t="s">
        <v>18</v>
      </c>
      <c r="G32" s="46" t="s">
        <v>112</v>
      </c>
      <c r="H32" s="46" t="s">
        <v>44</v>
      </c>
      <c r="I32" s="20" t="s">
        <v>129</v>
      </c>
      <c r="J32" s="21">
        <v>1000</v>
      </c>
      <c r="K32" s="43">
        <f>SUM(J32:J34)</f>
        <v>4450</v>
      </c>
      <c r="L32" s="42">
        <v>2.3199999999999998E-2</v>
      </c>
      <c r="M32" s="30"/>
      <c r="N32" s="57">
        <f xml:space="preserve"> SUM(M32:M34)</f>
        <v>0</v>
      </c>
      <c r="O32" s="60"/>
    </row>
    <row r="33" spans="1:15" s="7" customFormat="1" ht="37.5" customHeight="1" x14ac:dyDescent="0.25">
      <c r="A33" s="46"/>
      <c r="B33" s="47"/>
      <c r="C33" s="46"/>
      <c r="D33" s="46"/>
      <c r="E33" s="46"/>
      <c r="F33" s="46"/>
      <c r="G33" s="46"/>
      <c r="H33" s="46"/>
      <c r="I33" s="20" t="s">
        <v>130</v>
      </c>
      <c r="J33" s="21">
        <v>2250</v>
      </c>
      <c r="K33" s="44"/>
      <c r="L33" s="34"/>
      <c r="M33" s="30"/>
      <c r="N33" s="58"/>
      <c r="O33" s="61"/>
    </row>
    <row r="34" spans="1:15" s="7" customFormat="1" ht="47.25" x14ac:dyDescent="0.25">
      <c r="A34" s="46"/>
      <c r="B34" s="47"/>
      <c r="C34" s="46"/>
      <c r="D34" s="46"/>
      <c r="E34" s="46"/>
      <c r="F34" s="46"/>
      <c r="G34" s="46"/>
      <c r="H34" s="46"/>
      <c r="I34" s="20" t="s">
        <v>131</v>
      </c>
      <c r="J34" s="21">
        <v>1200</v>
      </c>
      <c r="K34" s="45"/>
      <c r="L34" s="35"/>
      <c r="M34" s="30"/>
      <c r="N34" s="59"/>
      <c r="O34" s="62"/>
    </row>
    <row r="35" spans="1:15" s="7" customFormat="1" ht="31.5" customHeight="1" x14ac:dyDescent="0.25">
      <c r="A35" s="33" t="s">
        <v>45</v>
      </c>
      <c r="B35" s="36" t="s">
        <v>46</v>
      </c>
      <c r="C35" s="33" t="s">
        <v>47</v>
      </c>
      <c r="D35" s="33" t="s">
        <v>43</v>
      </c>
      <c r="E35" s="33" t="s">
        <v>17</v>
      </c>
      <c r="F35" s="33" t="s">
        <v>18</v>
      </c>
      <c r="G35" s="33" t="s">
        <v>48</v>
      </c>
      <c r="H35" s="33" t="s">
        <v>49</v>
      </c>
      <c r="I35" s="9" t="s">
        <v>20</v>
      </c>
      <c r="J35" s="10">
        <v>3000</v>
      </c>
      <c r="K35" s="39">
        <f>SUM(J35:J38)</f>
        <v>58600</v>
      </c>
      <c r="L35" s="42">
        <v>0.30580000000000002</v>
      </c>
      <c r="M35" s="30">
        <v>616.1</v>
      </c>
      <c r="N35" s="57">
        <f>SUM(M35:M38)</f>
        <v>13136.1</v>
      </c>
      <c r="O35" s="60">
        <v>0.22420000000000001</v>
      </c>
    </row>
    <row r="36" spans="1:15" s="7" customFormat="1" ht="30.75" customHeight="1" x14ac:dyDescent="0.25">
      <c r="A36" s="34"/>
      <c r="B36" s="37"/>
      <c r="C36" s="34"/>
      <c r="D36" s="34"/>
      <c r="E36" s="34"/>
      <c r="F36" s="34"/>
      <c r="G36" s="34"/>
      <c r="H36" s="34"/>
      <c r="I36" s="9" t="s">
        <v>55</v>
      </c>
      <c r="J36" s="10">
        <v>6000</v>
      </c>
      <c r="K36" s="40"/>
      <c r="L36" s="34"/>
      <c r="M36" s="30">
        <v>1500</v>
      </c>
      <c r="N36" s="58"/>
      <c r="O36" s="61"/>
    </row>
    <row r="37" spans="1:15" s="7" customFormat="1" ht="31.5" x14ac:dyDescent="0.25">
      <c r="A37" s="34"/>
      <c r="B37" s="37"/>
      <c r="C37" s="34"/>
      <c r="D37" s="34"/>
      <c r="E37" s="34"/>
      <c r="F37" s="34"/>
      <c r="G37" s="34"/>
      <c r="H37" s="34"/>
      <c r="I37" s="9" t="s">
        <v>56</v>
      </c>
      <c r="J37" s="10">
        <v>3600</v>
      </c>
      <c r="K37" s="40"/>
      <c r="L37" s="34"/>
      <c r="M37" s="30">
        <v>1400</v>
      </c>
      <c r="N37" s="58"/>
      <c r="O37" s="61"/>
    </row>
    <row r="38" spans="1:15" s="7" customFormat="1" ht="21.75" customHeight="1" x14ac:dyDescent="0.25">
      <c r="A38" s="35"/>
      <c r="B38" s="38"/>
      <c r="C38" s="35"/>
      <c r="D38" s="35"/>
      <c r="E38" s="35"/>
      <c r="F38" s="35"/>
      <c r="G38" s="35"/>
      <c r="H38" s="35"/>
      <c r="I38" s="9" t="s">
        <v>36</v>
      </c>
      <c r="J38" s="10">
        <v>46000</v>
      </c>
      <c r="K38" s="41"/>
      <c r="L38" s="35"/>
      <c r="M38" s="30">
        <v>9620</v>
      </c>
      <c r="N38" s="59"/>
      <c r="O38" s="62"/>
    </row>
    <row r="39" spans="1:15" s="7" customFormat="1" ht="27" customHeight="1" x14ac:dyDescent="0.25">
      <c r="A39" s="33" t="s">
        <v>51</v>
      </c>
      <c r="B39" s="36" t="s">
        <v>52</v>
      </c>
      <c r="C39" s="33" t="s">
        <v>50</v>
      </c>
      <c r="D39" s="33" t="s">
        <v>53</v>
      </c>
      <c r="E39" s="33" t="s">
        <v>17</v>
      </c>
      <c r="F39" s="33" t="s">
        <v>18</v>
      </c>
      <c r="G39" s="33" t="s">
        <v>54</v>
      </c>
      <c r="H39" s="33" t="s">
        <v>50</v>
      </c>
      <c r="I39" s="9" t="s">
        <v>20</v>
      </c>
      <c r="J39" s="10">
        <v>300</v>
      </c>
      <c r="K39" s="39">
        <f>SUM(J39:J44)</f>
        <v>10200</v>
      </c>
      <c r="L39" s="42">
        <v>5.3199999999999997E-2</v>
      </c>
      <c r="M39" s="30"/>
      <c r="N39" s="57">
        <f xml:space="preserve"> SUM(M39:M44)</f>
        <v>2190</v>
      </c>
      <c r="O39" s="60">
        <v>0.2147</v>
      </c>
    </row>
    <row r="40" spans="1:15" s="7" customFormat="1" ht="15.75" x14ac:dyDescent="0.25">
      <c r="A40" s="34"/>
      <c r="B40" s="37"/>
      <c r="C40" s="34"/>
      <c r="D40" s="34"/>
      <c r="E40" s="34"/>
      <c r="F40" s="34"/>
      <c r="G40" s="34"/>
      <c r="H40" s="34"/>
      <c r="I40" s="9" t="s">
        <v>55</v>
      </c>
      <c r="J40" s="10">
        <v>600</v>
      </c>
      <c r="K40" s="40"/>
      <c r="L40" s="34"/>
      <c r="M40" s="30">
        <v>150</v>
      </c>
      <c r="N40" s="58"/>
      <c r="O40" s="61"/>
    </row>
    <row r="41" spans="1:15" s="7" customFormat="1" ht="31.5" x14ac:dyDescent="0.25">
      <c r="A41" s="34"/>
      <c r="B41" s="37"/>
      <c r="C41" s="34"/>
      <c r="D41" s="34"/>
      <c r="E41" s="34"/>
      <c r="F41" s="34"/>
      <c r="G41" s="34"/>
      <c r="H41" s="34"/>
      <c r="I41" s="9" t="s">
        <v>56</v>
      </c>
      <c r="J41" s="10">
        <v>800</v>
      </c>
      <c r="K41" s="40"/>
      <c r="L41" s="34"/>
      <c r="M41" s="30">
        <v>200</v>
      </c>
      <c r="N41" s="58"/>
      <c r="O41" s="61"/>
    </row>
    <row r="42" spans="1:15" s="7" customFormat="1" ht="15.75" x14ac:dyDescent="0.25">
      <c r="A42" s="34"/>
      <c r="B42" s="37"/>
      <c r="C42" s="34"/>
      <c r="D42" s="34"/>
      <c r="E42" s="34"/>
      <c r="F42" s="34"/>
      <c r="G42" s="34"/>
      <c r="H42" s="34"/>
      <c r="I42" s="9" t="s">
        <v>36</v>
      </c>
      <c r="J42" s="10">
        <v>7500</v>
      </c>
      <c r="K42" s="40"/>
      <c r="L42" s="34"/>
      <c r="M42" s="30">
        <v>1840</v>
      </c>
      <c r="N42" s="58"/>
      <c r="O42" s="61"/>
    </row>
    <row r="43" spans="1:15" s="7" customFormat="1" ht="15.75" x14ac:dyDescent="0.25">
      <c r="A43" s="34"/>
      <c r="B43" s="37"/>
      <c r="C43" s="34"/>
      <c r="D43" s="34"/>
      <c r="E43" s="34"/>
      <c r="F43" s="34"/>
      <c r="G43" s="34"/>
      <c r="H43" s="34"/>
      <c r="I43" s="9" t="s">
        <v>57</v>
      </c>
      <c r="J43" s="10">
        <v>500</v>
      </c>
      <c r="K43" s="40"/>
      <c r="L43" s="34"/>
      <c r="M43" s="30"/>
      <c r="N43" s="58"/>
      <c r="O43" s="61"/>
    </row>
    <row r="44" spans="1:15" s="7" customFormat="1" ht="15.75" x14ac:dyDescent="0.25">
      <c r="A44" s="35"/>
      <c r="B44" s="38"/>
      <c r="C44" s="35"/>
      <c r="D44" s="35"/>
      <c r="E44" s="35"/>
      <c r="F44" s="35"/>
      <c r="G44" s="35"/>
      <c r="H44" s="35"/>
      <c r="I44" s="9" t="s">
        <v>58</v>
      </c>
      <c r="J44" s="10">
        <v>500</v>
      </c>
      <c r="K44" s="41"/>
      <c r="L44" s="35"/>
      <c r="M44" s="30"/>
      <c r="N44" s="59"/>
      <c r="O44" s="62"/>
    </row>
    <row r="45" spans="1:15" s="7" customFormat="1" ht="131.25" customHeight="1" x14ac:dyDescent="0.25">
      <c r="A45" s="8" t="s">
        <v>60</v>
      </c>
      <c r="B45" s="9" t="s">
        <v>61</v>
      </c>
      <c r="C45" s="8" t="s">
        <v>62</v>
      </c>
      <c r="D45" s="8" t="s">
        <v>63</v>
      </c>
      <c r="E45" s="8" t="s">
        <v>17</v>
      </c>
      <c r="F45" s="8" t="s">
        <v>18</v>
      </c>
      <c r="G45" s="8" t="s">
        <v>64</v>
      </c>
      <c r="H45" s="8" t="s">
        <v>44</v>
      </c>
      <c r="I45" s="9" t="s">
        <v>65</v>
      </c>
      <c r="J45" s="10">
        <v>400</v>
      </c>
      <c r="K45" s="10">
        <v>400</v>
      </c>
      <c r="L45" s="19">
        <v>2.0999999999999999E-3</v>
      </c>
      <c r="M45" s="30"/>
      <c r="N45" s="30">
        <f xml:space="preserve"> SUM(M45)</f>
        <v>0</v>
      </c>
      <c r="O45" s="29"/>
    </row>
    <row r="46" spans="1:15" s="7" customFormat="1" ht="105.75" customHeight="1" x14ac:dyDescent="0.25">
      <c r="A46" s="22" t="s">
        <v>66</v>
      </c>
      <c r="B46" s="23" t="s">
        <v>67</v>
      </c>
      <c r="C46" s="22" t="s">
        <v>68</v>
      </c>
      <c r="D46" s="22" t="s">
        <v>69</v>
      </c>
      <c r="E46" s="22" t="s">
        <v>59</v>
      </c>
      <c r="F46" s="22" t="s">
        <v>18</v>
      </c>
      <c r="G46" s="22" t="s">
        <v>114</v>
      </c>
      <c r="H46" s="22" t="s">
        <v>71</v>
      </c>
      <c r="I46" s="23" t="s">
        <v>72</v>
      </c>
      <c r="J46" s="24">
        <v>25000</v>
      </c>
      <c r="K46" s="24" t="s">
        <v>25</v>
      </c>
      <c r="L46" s="25">
        <v>0</v>
      </c>
      <c r="M46" s="30"/>
      <c r="N46" s="30">
        <f>SUM(M46)</f>
        <v>0</v>
      </c>
      <c r="O46" s="29"/>
    </row>
    <row r="47" spans="1:15" s="7" customFormat="1" ht="35.25" customHeight="1" x14ac:dyDescent="0.25">
      <c r="A47" s="33" t="s">
        <v>73</v>
      </c>
      <c r="B47" s="36" t="s">
        <v>74</v>
      </c>
      <c r="C47" s="33" t="s">
        <v>75</v>
      </c>
      <c r="D47" s="33" t="s">
        <v>76</v>
      </c>
      <c r="E47" s="33" t="s">
        <v>17</v>
      </c>
      <c r="F47" s="33" t="s">
        <v>18</v>
      </c>
      <c r="G47" s="33" t="s">
        <v>115</v>
      </c>
      <c r="H47" s="33" t="s">
        <v>77</v>
      </c>
      <c r="I47" s="9" t="s">
        <v>20</v>
      </c>
      <c r="J47" s="10">
        <v>2000</v>
      </c>
      <c r="K47" s="39">
        <f>SUM(J47:J49)</f>
        <v>15500</v>
      </c>
      <c r="L47" s="42">
        <v>8.09E-2</v>
      </c>
      <c r="M47" s="30">
        <v>1235.05</v>
      </c>
      <c r="N47" s="57">
        <f>SUM(M47:M49)</f>
        <v>7185.05</v>
      </c>
      <c r="O47" s="60">
        <v>0.46350000000000002</v>
      </c>
    </row>
    <row r="48" spans="1:15" s="7" customFormat="1" ht="32.25" customHeight="1" x14ac:dyDescent="0.25">
      <c r="A48" s="34"/>
      <c r="B48" s="37"/>
      <c r="C48" s="34"/>
      <c r="D48" s="34"/>
      <c r="E48" s="34"/>
      <c r="F48" s="34"/>
      <c r="G48" s="34"/>
      <c r="H48" s="34"/>
      <c r="I48" s="9" t="s">
        <v>55</v>
      </c>
      <c r="J48" s="10">
        <v>8500</v>
      </c>
      <c r="K48" s="40"/>
      <c r="L48" s="34"/>
      <c r="M48" s="30">
        <v>3750</v>
      </c>
      <c r="N48" s="58"/>
      <c r="O48" s="61"/>
    </row>
    <row r="49" spans="1:15" s="7" customFormat="1" ht="47.25" x14ac:dyDescent="0.25">
      <c r="A49" s="35"/>
      <c r="B49" s="38"/>
      <c r="C49" s="35"/>
      <c r="D49" s="35"/>
      <c r="E49" s="35"/>
      <c r="F49" s="35"/>
      <c r="G49" s="35"/>
      <c r="H49" s="35"/>
      <c r="I49" s="9" t="s">
        <v>116</v>
      </c>
      <c r="J49" s="10">
        <v>5000</v>
      </c>
      <c r="K49" s="41"/>
      <c r="L49" s="35"/>
      <c r="M49" s="30">
        <v>2200</v>
      </c>
      <c r="N49" s="59"/>
      <c r="O49" s="62"/>
    </row>
    <row r="50" spans="1:15" s="7" customFormat="1" ht="78.75" x14ac:dyDescent="0.25">
      <c r="A50" s="8" t="s">
        <v>78</v>
      </c>
      <c r="B50" s="9" t="s">
        <v>91</v>
      </c>
      <c r="C50" s="8" t="s">
        <v>79</v>
      </c>
      <c r="D50" s="8" t="s">
        <v>80</v>
      </c>
      <c r="E50" s="8" t="s">
        <v>17</v>
      </c>
      <c r="F50" s="8" t="s">
        <v>18</v>
      </c>
      <c r="G50" s="8" t="s">
        <v>117</v>
      </c>
      <c r="H50" s="8" t="s">
        <v>81</v>
      </c>
      <c r="I50" s="9" t="s">
        <v>82</v>
      </c>
      <c r="J50" s="10">
        <v>0</v>
      </c>
      <c r="K50" s="10">
        <v>0</v>
      </c>
      <c r="L50" s="11">
        <v>0</v>
      </c>
      <c r="M50" s="30"/>
      <c r="N50" s="30">
        <f>SUM(M50)</f>
        <v>0</v>
      </c>
      <c r="O50" s="29"/>
    </row>
    <row r="51" spans="1:15" s="7" customFormat="1" ht="31.5" customHeight="1" x14ac:dyDescent="0.25">
      <c r="A51" s="33" t="s">
        <v>83</v>
      </c>
      <c r="B51" s="36" t="s">
        <v>92</v>
      </c>
      <c r="C51" s="33" t="s">
        <v>118</v>
      </c>
      <c r="D51" s="33" t="s">
        <v>85</v>
      </c>
      <c r="E51" s="33" t="s">
        <v>17</v>
      </c>
      <c r="F51" s="33" t="s">
        <v>119</v>
      </c>
      <c r="G51" s="33" t="s">
        <v>70</v>
      </c>
      <c r="H51" s="33" t="s">
        <v>84</v>
      </c>
      <c r="I51" s="9" t="s">
        <v>86</v>
      </c>
      <c r="J51" s="10">
        <v>1000</v>
      </c>
      <c r="K51" s="39">
        <f>SUM(J51:J58)</f>
        <v>5500</v>
      </c>
      <c r="L51" s="42">
        <v>2.87E-2</v>
      </c>
      <c r="M51" s="30"/>
      <c r="N51" s="57">
        <f>SUM(M51:M58)</f>
        <v>0</v>
      </c>
      <c r="O51" s="60"/>
    </row>
    <row r="52" spans="1:15" s="7" customFormat="1" ht="15.75" x14ac:dyDescent="0.25">
      <c r="A52" s="34"/>
      <c r="B52" s="37"/>
      <c r="C52" s="34"/>
      <c r="D52" s="34"/>
      <c r="E52" s="34"/>
      <c r="F52" s="34"/>
      <c r="G52" s="34"/>
      <c r="H52" s="34"/>
      <c r="I52" s="9" t="s">
        <v>87</v>
      </c>
      <c r="J52" s="10">
        <v>400</v>
      </c>
      <c r="K52" s="40"/>
      <c r="L52" s="34"/>
      <c r="M52" s="30"/>
      <c r="N52" s="58"/>
      <c r="O52" s="61"/>
    </row>
    <row r="53" spans="1:15" s="7" customFormat="1" ht="15.75" x14ac:dyDescent="0.25">
      <c r="A53" s="34"/>
      <c r="B53" s="37"/>
      <c r="C53" s="34"/>
      <c r="D53" s="34"/>
      <c r="E53" s="34"/>
      <c r="F53" s="34"/>
      <c r="G53" s="34"/>
      <c r="H53" s="34"/>
      <c r="I53" s="9" t="s">
        <v>88</v>
      </c>
      <c r="J53" s="10">
        <v>200</v>
      </c>
      <c r="K53" s="40"/>
      <c r="L53" s="34"/>
      <c r="M53" s="30"/>
      <c r="N53" s="58"/>
      <c r="O53" s="61"/>
    </row>
    <row r="54" spans="1:15" s="7" customFormat="1" ht="15.75" x14ac:dyDescent="0.25">
      <c r="A54" s="34"/>
      <c r="B54" s="37"/>
      <c r="C54" s="34"/>
      <c r="D54" s="34"/>
      <c r="E54" s="34"/>
      <c r="F54" s="34"/>
      <c r="G54" s="34"/>
      <c r="H54" s="34"/>
      <c r="I54" s="9" t="s">
        <v>20</v>
      </c>
      <c r="J54" s="10">
        <v>500</v>
      </c>
      <c r="K54" s="40"/>
      <c r="L54" s="34"/>
      <c r="M54" s="30"/>
      <c r="N54" s="58"/>
      <c r="O54" s="61"/>
    </row>
    <row r="55" spans="1:15" s="7" customFormat="1" ht="15.75" x14ac:dyDescent="0.25">
      <c r="A55" s="34"/>
      <c r="B55" s="37"/>
      <c r="C55" s="34"/>
      <c r="D55" s="34"/>
      <c r="E55" s="34"/>
      <c r="F55" s="34"/>
      <c r="G55" s="34"/>
      <c r="H55" s="34"/>
      <c r="I55" s="9" t="s">
        <v>120</v>
      </c>
      <c r="J55" s="10">
        <v>1200</v>
      </c>
      <c r="K55" s="40"/>
      <c r="L55" s="34"/>
      <c r="M55" s="30"/>
      <c r="N55" s="58"/>
      <c r="O55" s="61"/>
    </row>
    <row r="56" spans="1:15" s="7" customFormat="1" ht="31.5" x14ac:dyDescent="0.25">
      <c r="A56" s="34"/>
      <c r="B56" s="37"/>
      <c r="C56" s="34"/>
      <c r="D56" s="34"/>
      <c r="E56" s="34"/>
      <c r="F56" s="34"/>
      <c r="G56" s="34"/>
      <c r="H56" s="34"/>
      <c r="I56" s="9" t="s">
        <v>132</v>
      </c>
      <c r="J56" s="10">
        <v>800</v>
      </c>
      <c r="K56" s="40"/>
      <c r="L56" s="34"/>
      <c r="M56" s="30"/>
      <c r="N56" s="58"/>
      <c r="O56" s="61"/>
    </row>
    <row r="57" spans="1:15" s="7" customFormat="1" ht="15.75" x14ac:dyDescent="0.25">
      <c r="A57" s="34"/>
      <c r="B57" s="37"/>
      <c r="C57" s="34"/>
      <c r="D57" s="34"/>
      <c r="E57" s="34"/>
      <c r="F57" s="34"/>
      <c r="G57" s="34"/>
      <c r="H57" s="34"/>
      <c r="I57" s="9" t="s">
        <v>65</v>
      </c>
      <c r="J57" s="10">
        <v>400</v>
      </c>
      <c r="K57" s="40"/>
      <c r="L57" s="34"/>
      <c r="M57" s="30"/>
      <c r="N57" s="58"/>
      <c r="O57" s="61"/>
    </row>
    <row r="58" spans="1:15" s="7" customFormat="1" ht="15.75" x14ac:dyDescent="0.25">
      <c r="A58" s="35"/>
      <c r="B58" s="38"/>
      <c r="C58" s="35"/>
      <c r="D58" s="35"/>
      <c r="E58" s="35"/>
      <c r="F58" s="35"/>
      <c r="G58" s="35"/>
      <c r="H58" s="35"/>
      <c r="I58" s="9" t="s">
        <v>90</v>
      </c>
      <c r="J58" s="10">
        <v>1000</v>
      </c>
      <c r="K58" s="41"/>
      <c r="L58" s="35"/>
      <c r="M58" s="30"/>
      <c r="N58" s="59"/>
      <c r="O58" s="62"/>
    </row>
    <row r="59" spans="1:15" s="7" customFormat="1" ht="15.75" x14ac:dyDescent="0.25">
      <c r="A59" s="32" t="s">
        <v>89</v>
      </c>
      <c r="B59" s="32"/>
      <c r="C59" s="32"/>
      <c r="D59" s="32"/>
      <c r="E59" s="32"/>
      <c r="F59" s="32"/>
      <c r="G59" s="32"/>
      <c r="H59" s="32"/>
      <c r="I59" s="32"/>
      <c r="J59" s="32"/>
      <c r="K59" s="12">
        <f>SUM(K10:K58)</f>
        <v>191650</v>
      </c>
      <c r="L59" s="13">
        <v>1</v>
      </c>
      <c r="M59" s="30">
        <f>SUM(M10:M58)</f>
        <v>35900.800000000003</v>
      </c>
      <c r="N59" s="30">
        <f>SUM(N10:N58)</f>
        <v>35900.800000000003</v>
      </c>
      <c r="O59" s="29">
        <v>0.18729999999999999</v>
      </c>
    </row>
    <row r="60" spans="1:15" s="7" customFormat="1" ht="15.75" x14ac:dyDescent="0.25">
      <c r="A60" s="31" t="s">
        <v>137</v>
      </c>
      <c r="B60" s="31"/>
      <c r="C60" s="31"/>
      <c r="D60" s="31"/>
      <c r="E60" s="31"/>
      <c r="F60" s="31"/>
      <c r="G60" s="14"/>
      <c r="H60" s="14"/>
      <c r="I60" s="15"/>
      <c r="J60" s="16"/>
      <c r="K60" s="16"/>
      <c r="L60" s="14"/>
    </row>
    <row r="61" spans="1:15" s="7" customFormat="1" ht="15.75" x14ac:dyDescent="0.25">
      <c r="A61" s="14"/>
      <c r="B61" s="15"/>
      <c r="C61" s="14"/>
      <c r="D61" s="14"/>
      <c r="E61" s="14"/>
      <c r="F61" s="14"/>
      <c r="G61" s="14"/>
      <c r="H61" s="14"/>
      <c r="I61" s="15"/>
      <c r="J61" s="16"/>
      <c r="K61" s="16"/>
      <c r="L61" s="14"/>
    </row>
    <row r="62" spans="1:15" s="7" customFormat="1" ht="15.75" x14ac:dyDescent="0.25">
      <c r="A62" s="14"/>
      <c r="B62" s="15"/>
      <c r="C62" s="14"/>
      <c r="D62" s="14"/>
      <c r="E62" s="14"/>
      <c r="F62" s="14"/>
      <c r="G62" s="14"/>
      <c r="H62" s="14"/>
      <c r="I62" s="15"/>
      <c r="J62" s="16"/>
      <c r="K62" s="16"/>
      <c r="L62" s="14"/>
    </row>
    <row r="63" spans="1:15" s="7" customFormat="1" ht="15.75" x14ac:dyDescent="0.25">
      <c r="A63" s="14"/>
      <c r="B63" s="15"/>
      <c r="C63" s="14"/>
      <c r="D63" s="14"/>
      <c r="E63" s="14"/>
      <c r="F63" s="14"/>
      <c r="G63" s="14"/>
      <c r="H63" s="14"/>
      <c r="I63" s="15"/>
      <c r="J63" s="16"/>
      <c r="K63" s="16"/>
      <c r="L63" s="14"/>
    </row>
    <row r="64" spans="1:15" s="7" customFormat="1" ht="15.75" x14ac:dyDescent="0.25">
      <c r="A64" s="14"/>
      <c r="B64" s="15"/>
      <c r="C64" s="14"/>
      <c r="D64" s="14"/>
      <c r="E64" s="14"/>
      <c r="F64" s="14"/>
      <c r="G64" s="14"/>
      <c r="H64" s="14"/>
      <c r="I64" s="15"/>
      <c r="J64" s="16"/>
      <c r="K64" s="16"/>
      <c r="L64" s="14"/>
    </row>
    <row r="65" spans="1:12" s="7" customFormat="1" ht="15.75" x14ac:dyDescent="0.25">
      <c r="A65" s="14"/>
      <c r="B65" s="15"/>
      <c r="C65" s="14"/>
      <c r="D65" s="14"/>
      <c r="E65" s="14"/>
      <c r="F65" s="14"/>
      <c r="G65" s="14"/>
      <c r="H65" s="14"/>
      <c r="I65" s="15"/>
      <c r="J65" s="16"/>
      <c r="K65" s="16"/>
      <c r="L65" s="14"/>
    </row>
    <row r="66" spans="1:12" s="7" customFormat="1" ht="15.75" x14ac:dyDescent="0.25">
      <c r="A66" s="14"/>
      <c r="B66" s="15"/>
      <c r="C66" s="14"/>
      <c r="D66" s="14"/>
      <c r="E66" s="14"/>
      <c r="F66" s="14"/>
      <c r="G66" s="14"/>
      <c r="H66" s="14"/>
      <c r="I66" s="15"/>
      <c r="J66" s="16"/>
      <c r="K66" s="16"/>
      <c r="L66" s="14"/>
    </row>
    <row r="67" spans="1:12" s="7" customFormat="1" ht="15.75" x14ac:dyDescent="0.25">
      <c r="A67" s="14"/>
      <c r="B67" s="15"/>
      <c r="C67" s="14"/>
      <c r="D67" s="14"/>
      <c r="E67" s="14"/>
      <c r="F67" s="14"/>
      <c r="G67" s="14"/>
      <c r="H67" s="14"/>
      <c r="I67" s="15"/>
      <c r="J67" s="16"/>
      <c r="K67" s="16"/>
      <c r="L67" s="14"/>
    </row>
    <row r="68" spans="1:12" s="7" customFormat="1" ht="15.75" x14ac:dyDescent="0.25">
      <c r="A68" s="14"/>
      <c r="B68" s="15"/>
      <c r="C68" s="14"/>
      <c r="D68" s="14"/>
      <c r="E68" s="14"/>
      <c r="F68" s="14"/>
      <c r="G68" s="14"/>
      <c r="H68" s="14"/>
      <c r="I68" s="15"/>
      <c r="J68" s="16"/>
      <c r="K68" s="16"/>
      <c r="L68" s="14"/>
    </row>
    <row r="69" spans="1:12" s="7" customFormat="1" ht="15.75" x14ac:dyDescent="0.25">
      <c r="A69" s="14"/>
      <c r="B69" s="15"/>
      <c r="C69" s="14"/>
      <c r="D69" s="14"/>
      <c r="E69" s="14"/>
      <c r="F69" s="14"/>
      <c r="G69" s="14"/>
      <c r="H69" s="14"/>
      <c r="I69" s="15"/>
      <c r="J69" s="16"/>
      <c r="K69" s="16"/>
      <c r="L69" s="14"/>
    </row>
    <row r="70" spans="1:12" s="7" customFormat="1" ht="15.75" x14ac:dyDescent="0.25">
      <c r="A70" s="14"/>
      <c r="B70" s="15"/>
      <c r="C70" s="14"/>
      <c r="D70" s="14"/>
      <c r="E70" s="14"/>
      <c r="F70" s="14"/>
      <c r="G70" s="14"/>
      <c r="H70" s="14"/>
      <c r="I70" s="15"/>
      <c r="J70" s="16"/>
      <c r="K70" s="16"/>
      <c r="L70" s="14"/>
    </row>
    <row r="71" spans="1:12" s="7" customFormat="1" ht="15.75" x14ac:dyDescent="0.25">
      <c r="A71" s="14"/>
      <c r="B71" s="15"/>
      <c r="C71" s="14"/>
      <c r="D71" s="14"/>
      <c r="E71" s="14"/>
      <c r="F71" s="14"/>
      <c r="G71" s="14"/>
      <c r="H71" s="14"/>
      <c r="I71" s="15"/>
      <c r="J71" s="16"/>
      <c r="K71" s="16"/>
      <c r="L71" s="14"/>
    </row>
    <row r="72" spans="1:12" s="7" customFormat="1" ht="15.75" x14ac:dyDescent="0.25">
      <c r="A72" s="14"/>
      <c r="B72" s="15"/>
      <c r="C72" s="14"/>
      <c r="D72" s="14"/>
      <c r="E72" s="14"/>
      <c r="F72" s="14"/>
      <c r="G72" s="14"/>
      <c r="H72" s="14"/>
      <c r="I72" s="15"/>
      <c r="J72" s="16"/>
      <c r="K72" s="16"/>
      <c r="L72" s="14"/>
    </row>
    <row r="73" spans="1:12" s="7" customFormat="1" ht="15.75" x14ac:dyDescent="0.25">
      <c r="A73" s="14"/>
      <c r="B73" s="15"/>
      <c r="C73" s="14"/>
      <c r="D73" s="14"/>
      <c r="E73" s="14"/>
      <c r="F73" s="14"/>
      <c r="G73" s="14"/>
      <c r="H73" s="14"/>
      <c r="I73" s="15"/>
      <c r="J73" s="16"/>
      <c r="K73" s="16"/>
      <c r="L73" s="14"/>
    </row>
    <row r="74" spans="1:12" x14ac:dyDescent="0.25">
      <c r="A74" s="17"/>
      <c r="B74" s="18"/>
      <c r="C74" s="17"/>
      <c r="D74" s="17"/>
      <c r="E74" s="17"/>
      <c r="F74" s="17"/>
      <c r="G74" s="17"/>
      <c r="H74" s="17"/>
      <c r="I74" s="18"/>
      <c r="J74" s="17"/>
      <c r="K74" s="17"/>
      <c r="L74" s="17"/>
    </row>
    <row r="75" spans="1:12" x14ac:dyDescent="0.25">
      <c r="A75" s="1"/>
      <c r="B75" s="3"/>
      <c r="C75" s="1"/>
      <c r="D75" s="1"/>
      <c r="E75" s="1"/>
      <c r="F75" s="1"/>
      <c r="G75" s="1"/>
      <c r="H75" s="1"/>
      <c r="I75" s="3"/>
      <c r="J75" s="1"/>
      <c r="K75" s="1"/>
      <c r="L75" s="1"/>
    </row>
    <row r="76" spans="1:12" x14ac:dyDescent="0.25">
      <c r="A76" s="1"/>
      <c r="B76" s="3"/>
      <c r="C76" s="1"/>
      <c r="D76" s="1"/>
      <c r="E76" s="1"/>
      <c r="F76" s="1"/>
      <c r="G76" s="1"/>
      <c r="H76" s="1"/>
      <c r="I76" s="3"/>
      <c r="J76" s="1"/>
      <c r="K76" s="1"/>
      <c r="L76" s="1"/>
    </row>
    <row r="77" spans="1:12" x14ac:dyDescent="0.25">
      <c r="A77" s="1"/>
      <c r="B77" s="3"/>
      <c r="C77" s="1"/>
      <c r="D77" s="1"/>
      <c r="E77" s="1"/>
      <c r="F77" s="1"/>
      <c r="G77" s="1"/>
      <c r="H77" s="1"/>
      <c r="I77" s="3"/>
      <c r="J77" s="1"/>
      <c r="K77" s="1"/>
      <c r="L77" s="1"/>
    </row>
  </sheetData>
  <mergeCells count="123">
    <mergeCell ref="N32:N34"/>
    <mergeCell ref="O32:O34"/>
    <mergeCell ref="N35:N38"/>
    <mergeCell ref="O35:O38"/>
    <mergeCell ref="N39:N44"/>
    <mergeCell ref="O39:O44"/>
    <mergeCell ref="N47:N49"/>
    <mergeCell ref="O47:O49"/>
    <mergeCell ref="N51:N58"/>
    <mergeCell ref="O51:O58"/>
    <mergeCell ref="N10:N15"/>
    <mergeCell ref="O10:O15"/>
    <mergeCell ref="N16:N17"/>
    <mergeCell ref="O16:O17"/>
    <mergeCell ref="N18:N21"/>
    <mergeCell ref="O18:O21"/>
    <mergeCell ref="N22:N26"/>
    <mergeCell ref="O22:O26"/>
    <mergeCell ref="N27:N30"/>
    <mergeCell ref="O27:O30"/>
    <mergeCell ref="B22:B26"/>
    <mergeCell ref="A22:A26"/>
    <mergeCell ref="K22:K26"/>
    <mergeCell ref="E35:E38"/>
    <mergeCell ref="D35:D38"/>
    <mergeCell ref="C35:C38"/>
    <mergeCell ref="B35:B38"/>
    <mergeCell ref="A35:A38"/>
    <mergeCell ref="K35:K38"/>
    <mergeCell ref="C3:I3"/>
    <mergeCell ref="K10:K15"/>
    <mergeCell ref="H10:H15"/>
    <mergeCell ref="G10:G15"/>
    <mergeCell ref="F10:F15"/>
    <mergeCell ref="E10:E15"/>
    <mergeCell ref="D10:D15"/>
    <mergeCell ref="C10:C15"/>
    <mergeCell ref="E22:E26"/>
    <mergeCell ref="D22:D26"/>
    <mergeCell ref="C22:C26"/>
    <mergeCell ref="L10:L15"/>
    <mergeCell ref="B10:B15"/>
    <mergeCell ref="A10:A15"/>
    <mergeCell ref="K18:K21"/>
    <mergeCell ref="H18:H21"/>
    <mergeCell ref="L18:L21"/>
    <mergeCell ref="G18:G21"/>
    <mergeCell ref="F18:F21"/>
    <mergeCell ref="E18:E21"/>
    <mergeCell ref="D18:D21"/>
    <mergeCell ref="C18:C21"/>
    <mergeCell ref="B18:B21"/>
    <mergeCell ref="A18:A21"/>
    <mergeCell ref="A16:A17"/>
    <mergeCell ref="B16:B17"/>
    <mergeCell ref="C16:C17"/>
    <mergeCell ref="D16:D17"/>
    <mergeCell ref="E16:E17"/>
    <mergeCell ref="F16:F17"/>
    <mergeCell ref="G16:G17"/>
    <mergeCell ref="H16:H17"/>
    <mergeCell ref="K16:K17"/>
    <mergeCell ref="L16:L17"/>
    <mergeCell ref="L22:L26"/>
    <mergeCell ref="H22:H26"/>
    <mergeCell ref="G22:G26"/>
    <mergeCell ref="F22:F26"/>
    <mergeCell ref="A27:A30"/>
    <mergeCell ref="K32:K34"/>
    <mergeCell ref="L32:L34"/>
    <mergeCell ref="H32:H34"/>
    <mergeCell ref="G32:G34"/>
    <mergeCell ref="F32:F34"/>
    <mergeCell ref="E32:E34"/>
    <mergeCell ref="D32:D34"/>
    <mergeCell ref="C32:C34"/>
    <mergeCell ref="B32:B34"/>
    <mergeCell ref="A32:A34"/>
    <mergeCell ref="F27:F30"/>
    <mergeCell ref="E27:E30"/>
    <mergeCell ref="D27:D30"/>
    <mergeCell ref="C27:C30"/>
    <mergeCell ref="B27:B30"/>
    <mergeCell ref="K27:K30"/>
    <mergeCell ref="L27:L30"/>
    <mergeCell ref="H27:H30"/>
    <mergeCell ref="G27:G30"/>
    <mergeCell ref="L35:L38"/>
    <mergeCell ref="H35:H38"/>
    <mergeCell ref="G35:G38"/>
    <mergeCell ref="F35:F38"/>
    <mergeCell ref="C39:C44"/>
    <mergeCell ref="B39:B44"/>
    <mergeCell ref="A39:A44"/>
    <mergeCell ref="K39:K44"/>
    <mergeCell ref="L39:L44"/>
    <mergeCell ref="H39:H44"/>
    <mergeCell ref="G39:G44"/>
    <mergeCell ref="F39:F44"/>
    <mergeCell ref="E39:E44"/>
    <mergeCell ref="D39:D44"/>
    <mergeCell ref="B47:B49"/>
    <mergeCell ref="A47:A49"/>
    <mergeCell ref="K47:K49"/>
    <mergeCell ref="L47:L49"/>
    <mergeCell ref="H47:H49"/>
    <mergeCell ref="G47:G49"/>
    <mergeCell ref="F47:F49"/>
    <mergeCell ref="E47:E49"/>
    <mergeCell ref="D47:D49"/>
    <mergeCell ref="C47:C49"/>
    <mergeCell ref="A60:F60"/>
    <mergeCell ref="A59:J59"/>
    <mergeCell ref="E51:E58"/>
    <mergeCell ref="D51:D58"/>
    <mergeCell ref="C51:C58"/>
    <mergeCell ref="B51:B58"/>
    <mergeCell ref="A51:A58"/>
    <mergeCell ref="K51:K58"/>
    <mergeCell ref="L51:L58"/>
    <mergeCell ref="H51:H58"/>
    <mergeCell ref="G51:G58"/>
    <mergeCell ref="F51:F58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2018-02-20T14:25:20Z</cp:lastPrinted>
  <dcterms:created xsi:type="dcterms:W3CDTF">2016-10-19T13:11:49Z</dcterms:created>
  <dcterms:modified xsi:type="dcterms:W3CDTF">2018-06-11T18:02:26Z</dcterms:modified>
</cp:coreProperties>
</file>