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813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M59" i="1" l="1"/>
  <c r="N52" i="1"/>
  <c r="N51" i="1"/>
  <c r="N50" i="1"/>
  <c r="N48" i="1"/>
  <c r="N47" i="1"/>
  <c r="N46" i="1"/>
  <c r="N36" i="1"/>
  <c r="N32" i="1"/>
  <c r="N31" i="1"/>
  <c r="N28" i="1"/>
  <c r="N25" i="1"/>
  <c r="N21" i="1"/>
  <c r="N15" i="1"/>
  <c r="N10" i="1"/>
  <c r="N59" i="1" l="1"/>
  <c r="K52" i="1"/>
  <c r="K36" i="1"/>
  <c r="K32" i="1"/>
  <c r="K28" i="1"/>
  <c r="K25" i="1"/>
  <c r="K21" i="1"/>
  <c r="K15" i="1"/>
  <c r="K10" i="1"/>
  <c r="K59" i="1" l="1"/>
</calcChain>
</file>

<file path=xl/sharedStrings.xml><?xml version="1.0" encoding="utf-8"?>
<sst xmlns="http://schemas.openxmlformats.org/spreadsheetml/2006/main" count="177" uniqueCount="143">
  <si>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</si>
  <si>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</si>
  <si>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</si>
  <si>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</si>
  <si>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</si>
  <si>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</si>
  <si>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</si>
  <si>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</si>
  <si>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</si>
  <si>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</si>
  <si>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</si>
  <si>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</si>
  <si>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</si>
  <si>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</si>
  <si>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Média</t>
  </si>
  <si>
    <t>PLANO DE AÇÃO E METAS 2018</t>
  </si>
  <si>
    <t>Acervo Técnico de resumos das capacitações realizadas</t>
  </si>
  <si>
    <t>Equipe capacitada a fim de qualificar o atendimento e a orientação aos profissionais e empresas.</t>
  </si>
  <si>
    <t xml:space="preserve">Alta </t>
  </si>
  <si>
    <t>1º ao 4º trimestre</t>
  </si>
  <si>
    <t>Jacira        Maiele</t>
  </si>
  <si>
    <t xml:space="preserve">Participação no evento anual de integração e qualificação da equipe de fiscalização para orientação da atuação profissional                      Descrição:
a) Participação no VII Seminário de Fiscalização dos CRNs da Região Sul
</t>
  </si>
  <si>
    <t>Relatório do evento</t>
  </si>
  <si>
    <t>Proposições para melhorias das ações de fiscalização no Sistema CFN/CRN</t>
  </si>
  <si>
    <t>Conforme programação do CRN-8</t>
  </si>
  <si>
    <t>Participação de 100%</t>
  </si>
  <si>
    <t>Participação no CONBRAN 2018</t>
  </si>
  <si>
    <t>Acervo Técnico de relatórios</t>
  </si>
  <si>
    <t>Equipe de nutricionistas fiscais capacitada a fim de qualificar o atendimento e a orientação aos profissionais e empresas.</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</si>
  <si>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</si>
  <si>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</si>
  <si>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</si>
  <si>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</si>
  <si>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</si>
  <si>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</si>
  <si>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</si>
  <si>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 xml:space="preserve">Realizar evento sobre a atuação do nutricionista como responsável técnico Descrição:
a)Realização de Workshop sobre Responsabilidade Técnica
</t>
  </si>
  <si>
    <t>Conscientização do nutricionista do seu papel como RT</t>
  </si>
  <si>
    <t xml:space="preserve">Realização de 100% de Workshops
 Participação de xx% de nutricionistas
</t>
  </si>
  <si>
    <t>2 eventos</t>
  </si>
  <si>
    <t>Projeto aprovado pelo Plenário para aquisição dos equipamentos em 2019.</t>
  </si>
  <si>
    <t>Modernização dos equipamentos</t>
  </si>
  <si>
    <t>Apresentação até julho 2018</t>
  </si>
  <si>
    <t xml:space="preserve">Aquisição de licença de novo sistema operacional para os computadores  Descrição:
a) Aquisição de licença de novo sistema operacional para os computadores dos nutricionistas fiscais e do administrativo
</t>
  </si>
  <si>
    <t>Aquisição de 7 licenças de novo sistema operacional para os computadores de 5 nutricionistas fiscais e do 2 do Setor Administrativo</t>
  </si>
  <si>
    <t>Melhorar funcionamento do sistema operacional do computador</t>
  </si>
  <si>
    <t>Aquisição das 7 licenças</t>
  </si>
  <si>
    <t>Aquisição de 1 carimbo de marca d’água personalizado</t>
  </si>
  <si>
    <t>Documento de maior confiabilidade</t>
  </si>
  <si>
    <t>Janeiro</t>
  </si>
  <si>
    <t xml:space="preserve">Otimização das visitas fiscais  a) Definição das prioridades a serem fiscalizadas.
b) Atendimento das metas por fiscais:
 Novos locais não cadastrados/registrados – 6 (seis) por trimestre;
 Visitas fiscais de iniciativa – 6 (seis) por trimestre (2 por mês);
 Roteiros de Visita Técnica Aplicados – 24 RVTs aplicados por trimestre (média de 2 por semana fiscalizada).
 Visitas fiscais por semana – 111 visitas fiscais por trimestre (37 por mês). 
 Coordenadorias Regionais de Saúde (CRS) fiscalizadas – 2 CRS por fiscal
 Dois plantões por semana
 Três dias fiscalizados por semana
</t>
  </si>
  <si>
    <t>2035 visitas fiscais no ano (37 x 11 meses = 407 x 5 fiscais = 2035) Calculou-se com 5 fiscais, considerando o período de férias e de fiscal fixo dos fiscais</t>
  </si>
  <si>
    <t>Aumentar o número de empresas e nutricionistas fiscalizados; atingir de forma mais ampliada as CRS e possibilitar maior autonomia do fiscal para elaboração de cronograma.</t>
  </si>
  <si>
    <t xml:space="preserve"> Atendimento das metas por fiscais:
 Novos locais não cadastrados/registrados –6 (seis) por trimestre;
 Visitas fiscais de iniciativa –6 (seis) por trimestre (2 por mês);
 Roteiros de Visita Técnica Aplicados –24 RVTs aplicados por trimestre (média de 2 por semana fiscalizada).
 Visitas fiscais por semana –111 visitas fiscais por trimestre (37 por mês). 
 Coordenadorias Regionais de Saúde (CRS) fiscalizadas – 2 CRS por fiscal
</t>
  </si>
  <si>
    <t>Ampliação do número de locais fiscalização; maior aproximação com o profissional do interior.</t>
  </si>
  <si>
    <t>1 estagiário de nível médio</t>
  </si>
  <si>
    <t>Otimização das atividades de agendamento das visitas fiscais e apoio administrativo</t>
  </si>
  <si>
    <t>Manutenção de 1 estagiário de nível médio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</si>
  <si>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</si>
  <si>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</si>
  <si>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</si>
  <si>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</si>
  <si>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</si>
  <si>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</si>
  <si>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</si>
  <si>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 xml:space="preserve">Realização de no mínimo 6 capacitações internas.
Da equipe do Setor de Fiscalização, no mínimo 4 fiscais terão cumprido a carga horária mínima para capacitação externa com temas relevantes para sua atividade e 1 assistente administrativo terão cumprido a carga horária mínima para capacitação externa com temas relevantes para sua atividade.
</t>
  </si>
  <si>
    <t xml:space="preserve">Análise e revisão dos POPs existentes: 1º trimestre
 Alteração dos POPs em ITs: 2º trimestre
 Elaboração de novas ITs: 1º ao 4º trimestre
</t>
  </si>
  <si>
    <t>80% dos processos descritos em ITs</t>
  </si>
  <si>
    <t>4 Workshops sendo 1 em Porto Alegre, 1 em Capão da Canoa, 1 Caxias do Sul e 1 em Pelotas.</t>
  </si>
  <si>
    <t xml:space="preserve">Março – Capão da Canoa (UFSM)
Junho –  Pelotas
Setembro – Caxias do Sul
Novembro - Porto Alegre 
</t>
  </si>
  <si>
    <t>Juliana e 1 fiscal</t>
  </si>
  <si>
    <t>Nutrição Clínica - 1º ao 2º trimestre Indústria de Alimentos - 3º Trimestre      Outras - 4ª Trimestre</t>
  </si>
  <si>
    <t>Profissionais orientados</t>
  </si>
  <si>
    <t>ILPI - 30 participantes                                            Nutrição Clínica - 100 participantes</t>
  </si>
  <si>
    <t xml:space="preserve">Elaboração de projeto para modernização dos equipamentos utilizados pelo nutricionista fiscal                                                           Descrição:
a) Estudo para a aquisição de equipamentos que atendam às necessidades do sistema Incorp e seja mais ergonômico
</t>
  </si>
  <si>
    <t>Projeto finalizado e aprovado em 2018</t>
  </si>
  <si>
    <t>2º semestre</t>
  </si>
  <si>
    <t xml:space="preserve">Otimização do acesso da fiscalização nos municípios das CRS                                     Descrição:
a) Locações de carros com motorista (incluindo as despesas com combustível, alimentação do motorista, pedágios e estacionamento) 
</t>
  </si>
  <si>
    <t>2 Locações de carros com motorista por bimestre</t>
  </si>
  <si>
    <t>Paulo e 1 fiscal</t>
  </si>
  <si>
    <t>60% dos municípios de cada CRS fiscalizada</t>
  </si>
  <si>
    <t>Camila e 1 fiscal</t>
  </si>
  <si>
    <t>4 Reuniões/visitas no interior do RS e 4 Reuniões/visitas na região metropolitana de Porto Alegre</t>
  </si>
  <si>
    <t>Jacira e 1 fiscal</t>
  </si>
  <si>
    <t>8 Reuniões/visitas e 1 visita fiscal por bimestre realizada em conjunto com os fiscais</t>
  </si>
  <si>
    <t>Capacitação Externa: R$ 500,00 por fiscal – R$ 500 Coordenação – R$ 200,00 por Assistentes Administrativos (referência 2017)</t>
  </si>
  <si>
    <t>Passagens terrestre (1) (deslocamento fiscal Gisele de Santa Maria para Porto Alegre)</t>
  </si>
  <si>
    <t>Passagens aéreas (10) – 6 fiscais, coordenação de fiscalização, coordenação técnica e 2 conselheiros</t>
  </si>
  <si>
    <t>18 a 21 de Abril 2018 (Brasília)</t>
  </si>
  <si>
    <t>Passagem Terrestre – para 2 conselheiros e 1 coord. fiscal ou fiscal</t>
  </si>
  <si>
    <t xml:space="preserve">Coffee break   </t>
  </si>
  <si>
    <t xml:space="preserve">Folders
</t>
  </si>
  <si>
    <t>Impressão (banner e folders)</t>
  </si>
  <si>
    <t>Locação de espaço</t>
  </si>
  <si>
    <t xml:space="preserve">Coffee break                                                       
</t>
  </si>
  <si>
    <t xml:space="preserve">Qualificação e Atualização da equipe do Setor de Fiscalização </t>
  </si>
  <si>
    <t>Qualificação da orientação do exercício profissional</t>
  </si>
  <si>
    <t xml:space="preserve"> Atualização tecnológica e material</t>
  </si>
  <si>
    <t>Fiscalização e Orientação do Exercício Profissional</t>
  </si>
  <si>
    <t>Ação de Segurança Alimentar e Segurança dos Alimentos</t>
  </si>
  <si>
    <t>Passagem terrestre (fiscal SM)  (4)</t>
  </si>
  <si>
    <t>Diária (fiscal SM) (4)</t>
  </si>
  <si>
    <t>Ajuda de deslocamento (fiscal SM) (4)</t>
  </si>
  <si>
    <t xml:space="preserve">Capacitação Interna: Pagamento de 4 ministrantes convidados -  R$ (honorários tabela sinurgs x 4)
</t>
  </si>
  <si>
    <t>Diária (conselheiro) (2)</t>
  </si>
  <si>
    <t>Diária (funcionário) (8)</t>
  </si>
  <si>
    <t>Ajuda de deslocamento (conselheiro) (2)</t>
  </si>
  <si>
    <t xml:space="preserve">Ajuda de deslocamento (funcionário) (8)
</t>
  </si>
  <si>
    <t>Passagem terrestre (3 Santa Maria/Poa)</t>
  </si>
  <si>
    <t>Diária (funcionário) (3)</t>
  </si>
  <si>
    <t>Ajuda de deslocamento (funcionário) (3)</t>
  </si>
  <si>
    <t>Despesa Prevista no PAM da Delegacia</t>
  </si>
  <si>
    <t>Sem despesa</t>
  </si>
  <si>
    <t>Carimbo Marca D'água (1)</t>
  </si>
  <si>
    <t xml:space="preserve">Valor de referência – locação de carro com motorista em Erechim – valor por veículo de 450,00
</t>
  </si>
  <si>
    <t>Valor de referência – CIEE</t>
  </si>
  <si>
    <t>Passagem Terrestre (2 Conselheiros da CF por evento, 1 funcionários por evento e 2 palestrantes por evento) x 4 eventos</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</si>
  <si>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</si>
  <si>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</si>
  <si>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</si>
  <si>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</si>
  <si>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</si>
  <si>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 xml:space="preserve">Ajuda de deslocamento (2 palestrantes por evento) x 4
</t>
  </si>
  <si>
    <t>Média do valor gasto por VF no período de jan a set/2017 – R$ 35,00</t>
  </si>
  <si>
    <t xml:space="preserve">Otimização dos agendamentos das visitas fiscais e apoio administrativo                                            Descrição:
a) Manutenção de estagiário de nível médio
</t>
  </si>
  <si>
    <t>Aquisição do carimbo de marca d’água personalizado com a logo atual do CRN-2 a) Aquisição do carimbo de marca d’água personalizado com a logo atual do CRN-2 para colocar em certidões emitidas para evitar fraude.</t>
  </si>
  <si>
    <t>Total</t>
  </si>
  <si>
    <t>Inscrição (6 fiscais e coordenações fiscalização e técnica)</t>
  </si>
  <si>
    <r>
      <t xml:space="preserve">Promoção de eventos com temas de interesse para o CRN-2 e para a categoria                                                       </t>
    </r>
    <r>
      <rPr>
        <sz val="12"/>
        <rFont val="Calibri"/>
        <family val="2"/>
      </rPr>
      <t>Sugestão: Vincular esta ação com as visitas fiscais em 2 CRS.</t>
    </r>
    <r>
      <rPr>
        <sz val="12"/>
        <color rgb="FF000000"/>
        <rFont val="Calibri"/>
        <family val="2"/>
      </rPr>
      <t xml:space="preserve">
Descrição:
a)  Evento sobre alimentação e nutrição em Instituição de Longa Permanência para Idosos
b) Evento sobre Nutrição Clínica - ferramentas de apoio para mudança de comportamento
</t>
    </r>
  </si>
  <si>
    <r>
      <t xml:space="preserve">Junho - Pelotas (ILPI)               Setembro - Caxias do Sul (Nut. Clínica)                  </t>
    </r>
    <r>
      <rPr>
        <sz val="12"/>
        <rFont val="Calibri"/>
        <family val="2"/>
      </rPr>
      <t xml:space="preserve">  Prospota: Realizar junto com os Workshops  </t>
    </r>
    <r>
      <rPr>
        <sz val="12"/>
        <color rgb="FF000000"/>
        <rFont val="Calibri"/>
        <family val="2"/>
      </rPr>
      <t xml:space="preserve">         </t>
    </r>
  </si>
  <si>
    <t>Passagem Terrestre (2 Conselheiros da CF por evento, 1 funcionários por evento e 2 palestrantes por evento)</t>
  </si>
  <si>
    <t>Diária (2 conselheiros da CF por evento) x 2 eventos</t>
  </si>
  <si>
    <t>Diária (1 funcionário por evento) x 2</t>
  </si>
  <si>
    <t>Diária (2 palestrantes por evento) x 2</t>
  </si>
  <si>
    <t>Ajuda de deslocamento (palestrante) (2)</t>
  </si>
  <si>
    <t>Ajuda de deslocamento (funcionário) (1)</t>
  </si>
  <si>
    <t>Valor para aquisição das 7 licenças - Despesa prevista na Gestão</t>
  </si>
  <si>
    <t>Despesa realizada</t>
  </si>
  <si>
    <t>Total realizado por Ação</t>
  </si>
  <si>
    <t>% Realizado por Ação</t>
  </si>
  <si>
    <t>Abril - Custos assecon CONBRAN</t>
  </si>
  <si>
    <t>agosto/2018</t>
  </si>
  <si>
    <t>Agosto - Encontro de Fiscalização da Região Sul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</si>
</sst>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color rgb="FF000000"/>
      <name val="Calibri"/>
      <family val="2"/>
      <scheme val="minor"/>
    </font>
    <font>
      <sz val="12"/>
      <name val="Calibri"/>
      <family val="2"/>
      <charset val="1"/>
    </font>
    <font>
      <b/>
      <sz val="12"/>
      <color theme="1"/>
      <name val="Calibri"/>
      <family val="2"/>
      <scheme val="minor"/>
    </font>
    <font>
      <sz val="12"/>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horizontal="left"/>
    </xf>
    <xf numFmtId="0" fontId="4" fillId="0" borderId="1"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65" fontId="4"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0" fontId="4" fillId="0" borderId="2"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49" fontId="7" fillId="0" borderId="0" xfId="0" applyNumberFormat="1"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3" fillId="0" borderId="0" xfId="0" applyFont="1" applyAlignment="1">
      <alignment horizontal="left"/>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10" fontId="4" fillId="0" borderId="2" xfId="0" applyNumberFormat="1" applyFont="1" applyBorder="1" applyAlignment="1">
      <alignment horizontal="center" vertical="center"/>
    </xf>
    <xf numFmtId="10" fontId="4" fillId="0" borderId="3" xfId="0" applyNumberFormat="1" applyFont="1" applyBorder="1" applyAlignment="1">
      <alignment horizontal="center" vertical="center"/>
    </xf>
    <xf numFmtId="10" fontId="4" fillId="0" borderId="4"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1</xdr:row>
      <xdr:rowOff>31749</xdr:rowOff>
    </xdr:from>
    <xdr:to>
      <xdr:col>0</xdr:col>
      <xdr:colOff>1344083</xdr:colOff>
      <xdr:row>4</xdr:row>
      <xdr:rowOff>6372</xdr:rowOff>
    </xdr:to>
    <xdr:pic>
      <xdr:nvPicPr>
        <xdr:cNvPr id="2" name="Imagem 1"/>
        <xdr:cNvPicPr/>
      </xdr:nvPicPr>
      <xdr:blipFill>
        <a:blip xmlns:r="http://schemas.openxmlformats.org/officeDocument/2006/relationships" r:embed="rId1" cstate="print"/>
        <a:stretch>
          <a:fillRect/>
        </a:stretch>
      </xdr:blipFill>
      <xdr:spPr>
        <a:xfrm>
          <a:off x="108000" y="232832"/>
          <a:ext cx="1236083" cy="620207"/>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abSelected="1" topLeftCell="I51" zoomScale="76" zoomScaleNormal="76" workbookViewId="0">
      <selection activeCell="O60" sqref="O60"/>
    </sheetView>
  </sheetViews>
  <sheetFormatPr defaultRowHeight="15.75" x14ac:dyDescent="0.25"/>
  <cols>
    <col min="1" max="1" width="24.28515625" style="4" customWidth="1"/>
    <col min="2" max="2" width="44.140625" style="6" customWidth="1"/>
    <col min="3" max="3" width="17.85546875" style="4"/>
    <col min="4" max="4" width="25.42578125" style="4"/>
    <col min="5" max="5" width="13.42578125" style="4"/>
    <col min="6" max="6" width="17.85546875" style="4"/>
    <col min="7" max="7" width="15.5703125" style="4"/>
    <col min="8" max="8" width="46.5703125" style="4" customWidth="1"/>
    <col min="9" max="9" width="44.28515625" style="6" customWidth="1"/>
    <col min="10" max="10" width="14.42578125" style="4"/>
    <col min="11" max="11" width="16.42578125" style="4" customWidth="1"/>
    <col min="12" max="12" width="12.28515625" style="4"/>
    <col min="13" max="13" width="19.7109375" style="4" customWidth="1"/>
    <col min="14" max="14" width="14.28515625" style="4" customWidth="1"/>
    <col min="15" max="15" width="14.7109375" style="4" customWidth="1"/>
    <col min="16" max="1025" width="8.42578125" style="4"/>
    <col min="1026" max="16384" width="9.140625" style="4"/>
  </cols>
  <sheetData>
    <row r="1" spans="1:15" x14ac:dyDescent="0.25">
      <c r="B1" s="4"/>
      <c r="I1" s="4"/>
    </row>
    <row r="3" spans="1:15" ht="18.75" x14ac:dyDescent="0.3">
      <c r="B3" s="4"/>
      <c r="C3" s="86" t="s">
        <v>15</v>
      </c>
      <c r="D3" s="86"/>
      <c r="E3" s="86"/>
      <c r="F3" s="86"/>
      <c r="G3" s="86"/>
      <c r="H3" s="86"/>
      <c r="I3" s="86"/>
    </row>
    <row r="4" spans="1:15" x14ac:dyDescent="0.25">
      <c r="B4" s="4"/>
      <c r="I4" s="4"/>
    </row>
    <row r="7" spans="1:15" s="1" customFormat="1" x14ac:dyDescent="0.25">
      <c r="A7" s="1" t="s">
        <v>0</v>
      </c>
      <c r="B7" s="2"/>
      <c r="I7" s="2"/>
      <c r="M7" s="34" t="s">
        <v>141</v>
      </c>
      <c r="N7" s="35"/>
      <c r="O7" s="35"/>
    </row>
    <row r="8" spans="1:15" s="1" customFormat="1" x14ac:dyDescent="0.25">
      <c r="A8" s="1" t="s">
        <v>1</v>
      </c>
      <c r="B8" s="2"/>
      <c r="I8" s="2"/>
      <c r="M8" s="35"/>
      <c r="N8" s="35"/>
      <c r="O8" s="35"/>
    </row>
    <row r="9" spans="1:15" ht="47.25" x14ac:dyDescent="0.25">
      <c r="A9" s="3" t="s">
        <v>2</v>
      </c>
      <c r="B9" s="3" t="s">
        <v>3</v>
      </c>
      <c r="C9" s="3" t="s">
        <v>4</v>
      </c>
      <c r="D9" s="3" t="s">
        <v>5</v>
      </c>
      <c r="E9" s="3" t="s">
        <v>6</v>
      </c>
      <c r="F9" s="3" t="s">
        <v>7</v>
      </c>
      <c r="G9" s="3" t="s">
        <v>8</v>
      </c>
      <c r="H9" s="3" t="s">
        <v>9</v>
      </c>
      <c r="I9" s="3" t="s">
        <v>10</v>
      </c>
      <c r="J9" s="3" t="s">
        <v>11</v>
      </c>
      <c r="K9" s="3" t="s">
        <v>12</v>
      </c>
      <c r="L9" s="3" t="s">
        <v>13</v>
      </c>
      <c r="M9" s="36" t="s">
        <v>137</v>
      </c>
      <c r="N9" s="37" t="s">
        <v>138</v>
      </c>
      <c r="O9" s="37" t="s">
        <v>139</v>
      </c>
    </row>
    <row r="10" spans="1:15" ht="63.75" customHeight="1" x14ac:dyDescent="0.25">
      <c r="A10" s="83" t="s">
        <v>95</v>
      </c>
      <c r="B10" s="90" t="s">
        <v>64</v>
      </c>
      <c r="C10" s="83" t="s">
        <v>16</v>
      </c>
      <c r="D10" s="83" t="s">
        <v>17</v>
      </c>
      <c r="E10" s="83" t="s">
        <v>18</v>
      </c>
      <c r="F10" s="83" t="s">
        <v>19</v>
      </c>
      <c r="G10" s="83" t="s">
        <v>20</v>
      </c>
      <c r="H10" s="87" t="s">
        <v>65</v>
      </c>
      <c r="I10" s="19" t="s">
        <v>85</v>
      </c>
      <c r="J10" s="20">
        <v>4100</v>
      </c>
      <c r="K10" s="47">
        <f>SUM(J10:J14)</f>
        <v>10078</v>
      </c>
      <c r="L10" s="50">
        <v>7.0499999999999993E-2</v>
      </c>
      <c r="M10" s="38">
        <v>3510</v>
      </c>
      <c r="N10" s="53">
        <f>SUM(M10:M14)</f>
        <v>6119.25</v>
      </c>
      <c r="O10" s="56">
        <v>0.60709999999999997</v>
      </c>
    </row>
    <row r="11" spans="1:15" ht="51" customHeight="1" x14ac:dyDescent="0.25">
      <c r="A11" s="84"/>
      <c r="B11" s="91"/>
      <c r="C11" s="84"/>
      <c r="D11" s="84"/>
      <c r="E11" s="84"/>
      <c r="F11" s="84"/>
      <c r="G11" s="84"/>
      <c r="H11" s="88"/>
      <c r="I11" s="25" t="s">
        <v>103</v>
      </c>
      <c r="J11" s="20">
        <v>2538</v>
      </c>
      <c r="K11" s="45"/>
      <c r="L11" s="51"/>
      <c r="M11" s="38">
        <v>1395</v>
      </c>
      <c r="N11" s="54"/>
      <c r="O11" s="57"/>
    </row>
    <row r="12" spans="1:15" ht="33.75" customHeight="1" x14ac:dyDescent="0.25">
      <c r="A12" s="84"/>
      <c r="B12" s="91"/>
      <c r="C12" s="84"/>
      <c r="D12" s="84"/>
      <c r="E12" s="84"/>
      <c r="F12" s="84"/>
      <c r="G12" s="84"/>
      <c r="H12" s="88"/>
      <c r="I12" s="19" t="s">
        <v>100</v>
      </c>
      <c r="J12" s="20">
        <v>840</v>
      </c>
      <c r="K12" s="45"/>
      <c r="L12" s="51"/>
      <c r="M12" s="38">
        <v>214.25</v>
      </c>
      <c r="N12" s="54"/>
      <c r="O12" s="57"/>
    </row>
    <row r="13" spans="1:15" ht="30.75" customHeight="1" x14ac:dyDescent="0.25">
      <c r="A13" s="84"/>
      <c r="B13" s="91"/>
      <c r="C13" s="84"/>
      <c r="D13" s="84"/>
      <c r="E13" s="84"/>
      <c r="F13" s="84"/>
      <c r="G13" s="84"/>
      <c r="H13" s="88"/>
      <c r="I13" s="19" t="s">
        <v>101</v>
      </c>
      <c r="J13" s="20">
        <v>1800</v>
      </c>
      <c r="K13" s="45"/>
      <c r="L13" s="51"/>
      <c r="M13" s="38">
        <v>600</v>
      </c>
      <c r="N13" s="54"/>
      <c r="O13" s="57"/>
    </row>
    <row r="14" spans="1:15" ht="30" customHeight="1" x14ac:dyDescent="0.25">
      <c r="A14" s="84"/>
      <c r="B14" s="92"/>
      <c r="C14" s="85"/>
      <c r="D14" s="85"/>
      <c r="E14" s="85"/>
      <c r="F14" s="85"/>
      <c r="G14" s="85"/>
      <c r="H14" s="89"/>
      <c r="I14" s="19" t="s">
        <v>102</v>
      </c>
      <c r="J14" s="20">
        <v>800</v>
      </c>
      <c r="K14" s="46"/>
      <c r="L14" s="52"/>
      <c r="M14" s="38">
        <v>400</v>
      </c>
      <c r="N14" s="55"/>
      <c r="O14" s="58"/>
    </row>
    <row r="15" spans="1:15" ht="53.25" customHeight="1" x14ac:dyDescent="0.25">
      <c r="A15" s="84"/>
      <c r="B15" s="69" t="s">
        <v>21</v>
      </c>
      <c r="C15" s="44" t="s">
        <v>22</v>
      </c>
      <c r="D15" s="44" t="s">
        <v>23</v>
      </c>
      <c r="E15" s="44" t="s">
        <v>18</v>
      </c>
      <c r="F15" s="44" t="s">
        <v>24</v>
      </c>
      <c r="G15" s="44" t="s">
        <v>20</v>
      </c>
      <c r="H15" s="44" t="s">
        <v>25</v>
      </c>
      <c r="I15" s="19" t="s">
        <v>86</v>
      </c>
      <c r="J15" s="20">
        <v>210</v>
      </c>
      <c r="K15" s="74">
        <f>SUM(J15:J20)</f>
        <v>15460</v>
      </c>
      <c r="L15" s="50">
        <v>0.1082</v>
      </c>
      <c r="M15" s="38">
        <v>93.4</v>
      </c>
      <c r="N15" s="53">
        <f xml:space="preserve"> SUM(M15:M20)</f>
        <v>16551.68</v>
      </c>
      <c r="O15" s="56">
        <v>1.0706</v>
      </c>
    </row>
    <row r="16" spans="1:15" ht="47.25" x14ac:dyDescent="0.25">
      <c r="A16" s="84"/>
      <c r="B16" s="70"/>
      <c r="C16" s="45"/>
      <c r="D16" s="45"/>
      <c r="E16" s="45"/>
      <c r="F16" s="45"/>
      <c r="G16" s="45"/>
      <c r="H16" s="45"/>
      <c r="I16" s="19" t="s">
        <v>87</v>
      </c>
      <c r="J16" s="20">
        <v>8000</v>
      </c>
      <c r="K16" s="75"/>
      <c r="L16" s="51"/>
      <c r="M16" s="38">
        <v>11858.28</v>
      </c>
      <c r="N16" s="54"/>
      <c r="O16" s="57"/>
    </row>
    <row r="17" spans="1:15" ht="45.75" customHeight="1" x14ac:dyDescent="0.25">
      <c r="A17" s="84"/>
      <c r="B17" s="70"/>
      <c r="C17" s="45"/>
      <c r="D17" s="45"/>
      <c r="E17" s="45"/>
      <c r="F17" s="45"/>
      <c r="G17" s="45"/>
      <c r="H17" s="45"/>
      <c r="I17" s="19" t="s">
        <v>104</v>
      </c>
      <c r="J17" s="20">
        <v>1050</v>
      </c>
      <c r="K17" s="75"/>
      <c r="L17" s="51"/>
      <c r="M17" s="38">
        <v>1050</v>
      </c>
      <c r="N17" s="54"/>
      <c r="O17" s="57"/>
    </row>
    <row r="18" spans="1:15" ht="44.25" customHeight="1" x14ac:dyDescent="0.25">
      <c r="A18" s="84"/>
      <c r="B18" s="70"/>
      <c r="C18" s="45"/>
      <c r="D18" s="45"/>
      <c r="E18" s="45"/>
      <c r="F18" s="45"/>
      <c r="G18" s="45"/>
      <c r="H18" s="45"/>
      <c r="I18" s="19" t="s">
        <v>105</v>
      </c>
      <c r="J18" s="20">
        <v>4200</v>
      </c>
      <c r="K18" s="75"/>
      <c r="L18" s="51"/>
      <c r="M18" s="38">
        <v>3050</v>
      </c>
      <c r="N18" s="54"/>
      <c r="O18" s="57"/>
    </row>
    <row r="19" spans="1:15" ht="39.75" customHeight="1" x14ac:dyDescent="0.25">
      <c r="A19" s="84"/>
      <c r="B19" s="70"/>
      <c r="C19" s="45"/>
      <c r="D19" s="45"/>
      <c r="E19" s="45"/>
      <c r="F19" s="45"/>
      <c r="G19" s="45"/>
      <c r="H19" s="45"/>
      <c r="I19" s="19" t="s">
        <v>106</v>
      </c>
      <c r="J19" s="20">
        <v>400</v>
      </c>
      <c r="K19" s="75"/>
      <c r="L19" s="51"/>
      <c r="M19" s="38">
        <v>400</v>
      </c>
      <c r="N19" s="54"/>
      <c r="O19" s="57"/>
    </row>
    <row r="20" spans="1:15" s="8" customFormat="1" ht="51" customHeight="1" x14ac:dyDescent="0.25">
      <c r="A20" s="84"/>
      <c r="B20" s="71"/>
      <c r="C20" s="46"/>
      <c r="D20" s="46"/>
      <c r="E20" s="46"/>
      <c r="F20" s="46"/>
      <c r="G20" s="46"/>
      <c r="H20" s="46"/>
      <c r="I20" s="27" t="s">
        <v>107</v>
      </c>
      <c r="J20" s="20">
        <v>1600</v>
      </c>
      <c r="K20" s="76"/>
      <c r="L20" s="52"/>
      <c r="M20" s="24">
        <v>100</v>
      </c>
      <c r="N20" s="55"/>
      <c r="O20" s="58"/>
    </row>
    <row r="21" spans="1:15" s="8" customFormat="1" x14ac:dyDescent="0.25">
      <c r="A21" s="84"/>
      <c r="B21" s="69" t="s">
        <v>26</v>
      </c>
      <c r="C21" s="44" t="s">
        <v>27</v>
      </c>
      <c r="D21" s="44" t="s">
        <v>28</v>
      </c>
      <c r="E21" s="44" t="s">
        <v>18</v>
      </c>
      <c r="F21" s="44" t="s">
        <v>88</v>
      </c>
      <c r="G21" s="44" t="s">
        <v>20</v>
      </c>
      <c r="H21" s="44" t="s">
        <v>25</v>
      </c>
      <c r="I21" s="77" t="s">
        <v>127</v>
      </c>
      <c r="J21" s="47">
        <v>4560</v>
      </c>
      <c r="K21" s="47">
        <f>SUM(J21:J24)</f>
        <v>4560</v>
      </c>
      <c r="L21" s="50">
        <v>3.2000000000000001E-2</v>
      </c>
      <c r="M21" s="41">
        <v>3516.69</v>
      </c>
      <c r="N21" s="41">
        <f xml:space="preserve"> SUM(M21:M24)</f>
        <v>3516.69</v>
      </c>
      <c r="O21" s="63">
        <v>0.7712</v>
      </c>
    </row>
    <row r="22" spans="1:15" s="8" customFormat="1" x14ac:dyDescent="0.25">
      <c r="A22" s="84"/>
      <c r="B22" s="70"/>
      <c r="C22" s="45"/>
      <c r="D22" s="45"/>
      <c r="E22" s="45"/>
      <c r="F22" s="45"/>
      <c r="G22" s="45"/>
      <c r="H22" s="45"/>
      <c r="I22" s="78"/>
      <c r="J22" s="48"/>
      <c r="K22" s="45"/>
      <c r="L22" s="51"/>
      <c r="M22" s="42"/>
      <c r="N22" s="42"/>
      <c r="O22" s="64"/>
    </row>
    <row r="23" spans="1:15" s="8" customFormat="1" x14ac:dyDescent="0.25">
      <c r="A23" s="84"/>
      <c r="B23" s="70"/>
      <c r="C23" s="45"/>
      <c r="D23" s="45"/>
      <c r="E23" s="45"/>
      <c r="F23" s="45"/>
      <c r="G23" s="45"/>
      <c r="H23" s="45"/>
      <c r="I23" s="78"/>
      <c r="J23" s="48"/>
      <c r="K23" s="45"/>
      <c r="L23" s="51"/>
      <c r="M23" s="42"/>
      <c r="N23" s="42"/>
      <c r="O23" s="64"/>
    </row>
    <row r="24" spans="1:15" s="10" customFormat="1" ht="29.25" customHeight="1" x14ac:dyDescent="0.25">
      <c r="A24" s="84"/>
      <c r="B24" s="71"/>
      <c r="C24" s="46"/>
      <c r="D24" s="46"/>
      <c r="E24" s="46"/>
      <c r="F24" s="46"/>
      <c r="G24" s="46"/>
      <c r="H24" s="46"/>
      <c r="I24" s="79"/>
      <c r="J24" s="49"/>
      <c r="K24" s="46"/>
      <c r="L24" s="52"/>
      <c r="M24" s="43"/>
      <c r="N24" s="43"/>
      <c r="O24" s="65"/>
    </row>
    <row r="25" spans="1:15" s="10" customFormat="1" ht="60" customHeight="1" x14ac:dyDescent="0.25">
      <c r="A25" s="84"/>
      <c r="B25" s="69" t="s">
        <v>31</v>
      </c>
      <c r="C25" s="44" t="s">
        <v>29</v>
      </c>
      <c r="D25" s="44" t="s">
        <v>30</v>
      </c>
      <c r="E25" s="44" t="s">
        <v>18</v>
      </c>
      <c r="F25" s="44" t="s">
        <v>66</v>
      </c>
      <c r="G25" s="44" t="s">
        <v>20</v>
      </c>
      <c r="H25" s="80" t="s">
        <v>67</v>
      </c>
      <c r="I25" s="18" t="s">
        <v>108</v>
      </c>
      <c r="J25" s="20">
        <v>630</v>
      </c>
      <c r="K25" s="47">
        <f>SUM(J25:J27)</f>
        <v>2580</v>
      </c>
      <c r="L25" s="50">
        <v>1.7999999999999999E-2</v>
      </c>
      <c r="M25" s="20"/>
      <c r="N25" s="47">
        <f xml:space="preserve"> SUM(M25:M27)</f>
        <v>0</v>
      </c>
      <c r="O25" s="50"/>
    </row>
    <row r="26" spans="1:15" s="10" customFormat="1" ht="57.75" customHeight="1" x14ac:dyDescent="0.25">
      <c r="A26" s="84"/>
      <c r="B26" s="70"/>
      <c r="C26" s="45"/>
      <c r="D26" s="45"/>
      <c r="E26" s="45"/>
      <c r="F26" s="45"/>
      <c r="G26" s="45"/>
      <c r="H26" s="81"/>
      <c r="I26" s="18" t="s">
        <v>109</v>
      </c>
      <c r="J26" s="20">
        <v>1350</v>
      </c>
      <c r="K26" s="45"/>
      <c r="L26" s="51"/>
      <c r="M26" s="20"/>
      <c r="N26" s="48"/>
      <c r="O26" s="51"/>
    </row>
    <row r="27" spans="1:15" s="10" customFormat="1" ht="58.5" customHeight="1" x14ac:dyDescent="0.25">
      <c r="A27" s="84"/>
      <c r="B27" s="70"/>
      <c r="C27" s="45"/>
      <c r="D27" s="45"/>
      <c r="E27" s="45"/>
      <c r="F27" s="45"/>
      <c r="G27" s="45"/>
      <c r="H27" s="81"/>
      <c r="I27" s="18" t="s">
        <v>110</v>
      </c>
      <c r="J27" s="20">
        <v>600</v>
      </c>
      <c r="K27" s="46"/>
      <c r="L27" s="52"/>
      <c r="M27" s="20"/>
      <c r="N27" s="49"/>
      <c r="O27" s="52"/>
    </row>
    <row r="28" spans="1:15" ht="50.25" customHeight="1" x14ac:dyDescent="0.25">
      <c r="A28" s="84"/>
      <c r="B28" s="69" t="s">
        <v>62</v>
      </c>
      <c r="C28" s="44" t="s">
        <v>60</v>
      </c>
      <c r="D28" s="44" t="s">
        <v>63</v>
      </c>
      <c r="E28" s="44" t="s">
        <v>18</v>
      </c>
      <c r="F28" s="44" t="s">
        <v>19</v>
      </c>
      <c r="G28" s="44" t="s">
        <v>20</v>
      </c>
      <c r="H28" s="80" t="s">
        <v>61</v>
      </c>
      <c r="I28" s="69" t="s">
        <v>111</v>
      </c>
      <c r="J28" s="47">
        <v>0</v>
      </c>
      <c r="K28" s="47">
        <f>SUM(J28:J30)</f>
        <v>0</v>
      </c>
      <c r="L28" s="50">
        <v>0</v>
      </c>
      <c r="M28" s="38"/>
      <c r="N28" s="53">
        <f xml:space="preserve"> SUM(M28:M30)</f>
        <v>0</v>
      </c>
      <c r="O28" s="56"/>
    </row>
    <row r="29" spans="1:15" ht="28.5" customHeight="1" x14ac:dyDescent="0.25">
      <c r="A29" s="84"/>
      <c r="B29" s="70"/>
      <c r="C29" s="45"/>
      <c r="D29" s="45"/>
      <c r="E29" s="45"/>
      <c r="F29" s="45"/>
      <c r="G29" s="45"/>
      <c r="H29" s="81"/>
      <c r="I29" s="70"/>
      <c r="J29" s="48"/>
      <c r="K29" s="45"/>
      <c r="L29" s="51"/>
      <c r="M29" s="38"/>
      <c r="N29" s="54"/>
      <c r="O29" s="57"/>
    </row>
    <row r="30" spans="1:15" s="10" customFormat="1" ht="44.25" customHeight="1" x14ac:dyDescent="0.25">
      <c r="A30" s="85"/>
      <c r="B30" s="71"/>
      <c r="C30" s="46"/>
      <c r="D30" s="46"/>
      <c r="E30" s="46"/>
      <c r="F30" s="46"/>
      <c r="G30" s="46"/>
      <c r="H30" s="82"/>
      <c r="I30" s="71"/>
      <c r="J30" s="49"/>
      <c r="K30" s="46"/>
      <c r="L30" s="52"/>
      <c r="M30" s="20"/>
      <c r="N30" s="55"/>
      <c r="O30" s="58"/>
    </row>
    <row r="31" spans="1:15" ht="126" x14ac:dyDescent="0.25">
      <c r="A31" s="44" t="s">
        <v>96</v>
      </c>
      <c r="B31" s="18" t="s">
        <v>32</v>
      </c>
      <c r="C31" s="7" t="s">
        <v>33</v>
      </c>
      <c r="D31" s="7" t="s">
        <v>34</v>
      </c>
      <c r="E31" s="7" t="s">
        <v>18</v>
      </c>
      <c r="F31" s="15" t="s">
        <v>71</v>
      </c>
      <c r="G31" s="15" t="s">
        <v>70</v>
      </c>
      <c r="H31" s="7" t="s">
        <v>35</v>
      </c>
      <c r="I31" s="17" t="s">
        <v>112</v>
      </c>
      <c r="J31" s="21">
        <v>0</v>
      </c>
      <c r="K31" s="23">
        <v>0</v>
      </c>
      <c r="L31" s="31">
        <v>0</v>
      </c>
      <c r="M31" s="38"/>
      <c r="N31" s="38">
        <f xml:space="preserve"> SUM(M31)</f>
        <v>0</v>
      </c>
      <c r="O31" s="39"/>
    </row>
    <row r="32" spans="1:15" ht="60.75" customHeight="1" x14ac:dyDescent="0.25">
      <c r="A32" s="45"/>
      <c r="B32" s="61" t="s">
        <v>36</v>
      </c>
      <c r="C32" s="60" t="s">
        <v>68</v>
      </c>
      <c r="D32" s="60" t="s">
        <v>37</v>
      </c>
      <c r="E32" s="60" t="s">
        <v>18</v>
      </c>
      <c r="F32" s="60" t="s">
        <v>69</v>
      </c>
      <c r="G32" s="62" t="s">
        <v>70</v>
      </c>
      <c r="H32" s="60" t="s">
        <v>38</v>
      </c>
      <c r="I32" s="17" t="s">
        <v>89</v>
      </c>
      <c r="J32" s="21">
        <v>1000</v>
      </c>
      <c r="K32" s="47">
        <f>SUM(J32:J35)</f>
        <v>3800</v>
      </c>
      <c r="L32" s="50">
        <v>2.6599999999999999E-2</v>
      </c>
      <c r="M32" s="38"/>
      <c r="N32" s="53">
        <f xml:space="preserve"> SUM(M32:M35)</f>
        <v>0</v>
      </c>
      <c r="O32" s="56"/>
    </row>
    <row r="33" spans="1:15" ht="34.5" customHeight="1" x14ac:dyDescent="0.25">
      <c r="A33" s="45"/>
      <c r="B33" s="61"/>
      <c r="C33" s="60"/>
      <c r="D33" s="60"/>
      <c r="E33" s="60"/>
      <c r="F33" s="60"/>
      <c r="G33" s="62"/>
      <c r="H33" s="60"/>
      <c r="I33" s="17" t="s">
        <v>93</v>
      </c>
      <c r="J33" s="21">
        <v>1000</v>
      </c>
      <c r="K33" s="45"/>
      <c r="L33" s="51"/>
      <c r="M33" s="38"/>
      <c r="N33" s="54"/>
      <c r="O33" s="57"/>
    </row>
    <row r="34" spans="1:15" ht="41.25" customHeight="1" x14ac:dyDescent="0.25">
      <c r="A34" s="45"/>
      <c r="B34" s="61"/>
      <c r="C34" s="60"/>
      <c r="D34" s="60"/>
      <c r="E34" s="60"/>
      <c r="F34" s="60"/>
      <c r="G34" s="62"/>
      <c r="H34" s="60"/>
      <c r="I34" s="17" t="s">
        <v>90</v>
      </c>
      <c r="J34" s="21">
        <v>800</v>
      </c>
      <c r="K34" s="45"/>
      <c r="L34" s="51"/>
      <c r="M34" s="38"/>
      <c r="N34" s="54"/>
      <c r="O34" s="57"/>
    </row>
    <row r="35" spans="1:15" s="11" customFormat="1" ht="50.25" customHeight="1" x14ac:dyDescent="0.25">
      <c r="A35" s="46"/>
      <c r="B35" s="61"/>
      <c r="C35" s="60"/>
      <c r="D35" s="60"/>
      <c r="E35" s="60"/>
      <c r="F35" s="60"/>
      <c r="G35" s="62"/>
      <c r="H35" s="60"/>
      <c r="I35" s="18" t="s">
        <v>91</v>
      </c>
      <c r="J35" s="20">
        <v>1000</v>
      </c>
      <c r="K35" s="46"/>
      <c r="L35" s="52"/>
      <c r="M35" s="20"/>
      <c r="N35" s="55"/>
      <c r="O35" s="58"/>
    </row>
    <row r="36" spans="1:15" s="11" customFormat="1" ht="73.5" customHeight="1" x14ac:dyDescent="0.25">
      <c r="A36" s="44" t="s">
        <v>96</v>
      </c>
      <c r="B36" s="61" t="s">
        <v>128</v>
      </c>
      <c r="C36" s="60" t="s">
        <v>39</v>
      </c>
      <c r="D36" s="62" t="s">
        <v>72</v>
      </c>
      <c r="E36" s="60" t="s">
        <v>18</v>
      </c>
      <c r="F36" s="60" t="s">
        <v>129</v>
      </c>
      <c r="G36" s="62" t="s">
        <v>81</v>
      </c>
      <c r="H36" s="62" t="s">
        <v>73</v>
      </c>
      <c r="I36" s="30" t="s">
        <v>130</v>
      </c>
      <c r="J36" s="20">
        <v>1300</v>
      </c>
      <c r="K36" s="47">
        <f>SUM(J36:J45)</f>
        <v>9500</v>
      </c>
      <c r="L36" s="50">
        <v>6.6500000000000004E-2</v>
      </c>
      <c r="M36" s="20">
        <v>337.95</v>
      </c>
      <c r="N36" s="47">
        <f xml:space="preserve"> SUM(M36:M45)</f>
        <v>1777.45</v>
      </c>
      <c r="O36" s="50">
        <v>0.18709999999999999</v>
      </c>
    </row>
    <row r="37" spans="1:15" s="11" customFormat="1" ht="45.75" customHeight="1" x14ac:dyDescent="0.25">
      <c r="A37" s="45"/>
      <c r="B37" s="61"/>
      <c r="C37" s="60"/>
      <c r="D37" s="62"/>
      <c r="E37" s="60"/>
      <c r="F37" s="60"/>
      <c r="G37" s="62"/>
      <c r="H37" s="62"/>
      <c r="I37" s="18" t="s">
        <v>131</v>
      </c>
      <c r="J37" s="20">
        <v>1800</v>
      </c>
      <c r="K37" s="45"/>
      <c r="L37" s="51"/>
      <c r="M37" s="20">
        <v>300</v>
      </c>
      <c r="N37" s="48"/>
      <c r="O37" s="51"/>
    </row>
    <row r="38" spans="1:15" s="11" customFormat="1" ht="49.5" customHeight="1" x14ac:dyDescent="0.25">
      <c r="A38" s="45"/>
      <c r="B38" s="61"/>
      <c r="C38" s="60"/>
      <c r="D38" s="62"/>
      <c r="E38" s="60"/>
      <c r="F38" s="60"/>
      <c r="G38" s="62"/>
      <c r="H38" s="62"/>
      <c r="I38" s="18" t="s">
        <v>132</v>
      </c>
      <c r="J38" s="20">
        <v>900</v>
      </c>
      <c r="K38" s="45"/>
      <c r="L38" s="51"/>
      <c r="M38" s="20">
        <v>150</v>
      </c>
      <c r="N38" s="48"/>
      <c r="O38" s="51"/>
    </row>
    <row r="39" spans="1:15" s="11" customFormat="1" ht="43.5" customHeight="1" x14ac:dyDescent="0.25">
      <c r="A39" s="45"/>
      <c r="B39" s="61"/>
      <c r="C39" s="60"/>
      <c r="D39" s="62"/>
      <c r="E39" s="60"/>
      <c r="F39" s="60"/>
      <c r="G39" s="62"/>
      <c r="H39" s="62"/>
      <c r="I39" s="18" t="s">
        <v>133</v>
      </c>
      <c r="J39" s="20">
        <v>1800</v>
      </c>
      <c r="K39" s="45"/>
      <c r="L39" s="51"/>
      <c r="M39" s="20">
        <v>150</v>
      </c>
      <c r="N39" s="48"/>
      <c r="O39" s="51"/>
    </row>
    <row r="40" spans="1:15" s="11" customFormat="1" ht="39" customHeight="1" x14ac:dyDescent="0.25">
      <c r="A40" s="45"/>
      <c r="B40" s="61"/>
      <c r="C40" s="60"/>
      <c r="D40" s="62"/>
      <c r="E40" s="60"/>
      <c r="F40" s="60"/>
      <c r="G40" s="62"/>
      <c r="H40" s="62"/>
      <c r="I40" s="18" t="s">
        <v>106</v>
      </c>
      <c r="J40" s="20">
        <v>800</v>
      </c>
      <c r="K40" s="45"/>
      <c r="L40" s="51"/>
      <c r="M40" s="20">
        <v>400</v>
      </c>
      <c r="N40" s="48"/>
      <c r="O40" s="51"/>
    </row>
    <row r="41" spans="1:15" s="11" customFormat="1" ht="42.75" customHeight="1" x14ac:dyDescent="0.25">
      <c r="A41" s="45"/>
      <c r="B41" s="61"/>
      <c r="C41" s="60"/>
      <c r="D41" s="62"/>
      <c r="E41" s="60"/>
      <c r="F41" s="60"/>
      <c r="G41" s="62"/>
      <c r="H41" s="62"/>
      <c r="I41" s="18" t="s">
        <v>135</v>
      </c>
      <c r="J41" s="20">
        <v>400</v>
      </c>
      <c r="K41" s="45"/>
      <c r="L41" s="51"/>
      <c r="M41" s="20">
        <v>200</v>
      </c>
      <c r="N41" s="48"/>
      <c r="O41" s="51"/>
    </row>
    <row r="42" spans="1:15" s="11" customFormat="1" ht="31.5" customHeight="1" x14ac:dyDescent="0.25">
      <c r="A42" s="45"/>
      <c r="B42" s="61"/>
      <c r="C42" s="60"/>
      <c r="D42" s="62"/>
      <c r="E42" s="60"/>
      <c r="F42" s="60"/>
      <c r="G42" s="62"/>
      <c r="H42" s="62"/>
      <c r="I42" s="18" t="s">
        <v>134</v>
      </c>
      <c r="J42" s="20">
        <v>800</v>
      </c>
      <c r="K42" s="45"/>
      <c r="L42" s="51"/>
      <c r="M42" s="20">
        <v>200</v>
      </c>
      <c r="N42" s="48"/>
      <c r="O42" s="51"/>
    </row>
    <row r="43" spans="1:15" s="11" customFormat="1" ht="34.5" customHeight="1" x14ac:dyDescent="0.25">
      <c r="A43" s="45"/>
      <c r="B43" s="61"/>
      <c r="C43" s="60"/>
      <c r="D43" s="62"/>
      <c r="E43" s="60"/>
      <c r="F43" s="60"/>
      <c r="G43" s="62"/>
      <c r="H43" s="62"/>
      <c r="I43" s="18" t="s">
        <v>92</v>
      </c>
      <c r="J43" s="20">
        <v>500</v>
      </c>
      <c r="K43" s="45"/>
      <c r="L43" s="51"/>
      <c r="M43" s="20"/>
      <c r="N43" s="48"/>
      <c r="O43" s="51"/>
    </row>
    <row r="44" spans="1:15" s="11" customFormat="1" ht="45.75" customHeight="1" x14ac:dyDescent="0.25">
      <c r="A44" s="45"/>
      <c r="B44" s="61"/>
      <c r="C44" s="60"/>
      <c r="D44" s="62"/>
      <c r="E44" s="60"/>
      <c r="F44" s="60"/>
      <c r="G44" s="62"/>
      <c r="H44" s="62"/>
      <c r="I44" s="18" t="s">
        <v>93</v>
      </c>
      <c r="J44" s="20">
        <v>800</v>
      </c>
      <c r="K44" s="45"/>
      <c r="L44" s="51"/>
      <c r="M44" s="20"/>
      <c r="N44" s="48"/>
      <c r="O44" s="51"/>
    </row>
    <row r="45" spans="1:15" ht="42.75" customHeight="1" x14ac:dyDescent="0.25">
      <c r="A45" s="46"/>
      <c r="B45" s="61"/>
      <c r="C45" s="60"/>
      <c r="D45" s="62"/>
      <c r="E45" s="60"/>
      <c r="F45" s="60"/>
      <c r="G45" s="62"/>
      <c r="H45" s="62"/>
      <c r="I45" s="27" t="s">
        <v>94</v>
      </c>
      <c r="J45" s="20">
        <v>400</v>
      </c>
      <c r="K45" s="46"/>
      <c r="L45" s="52"/>
      <c r="M45" s="38">
        <v>39.5</v>
      </c>
      <c r="N45" s="49"/>
      <c r="O45" s="52"/>
    </row>
    <row r="46" spans="1:15" ht="147.75" customHeight="1" x14ac:dyDescent="0.25">
      <c r="A46" s="44" t="s">
        <v>97</v>
      </c>
      <c r="B46" s="18" t="s">
        <v>74</v>
      </c>
      <c r="C46" s="7" t="s">
        <v>40</v>
      </c>
      <c r="D46" s="7" t="s">
        <v>41</v>
      </c>
      <c r="E46" s="7" t="s">
        <v>14</v>
      </c>
      <c r="F46" s="12" t="s">
        <v>42</v>
      </c>
      <c r="G46" s="16" t="s">
        <v>70</v>
      </c>
      <c r="H46" s="15" t="s">
        <v>75</v>
      </c>
      <c r="I46" s="18" t="s">
        <v>112</v>
      </c>
      <c r="J46" s="24">
        <v>0</v>
      </c>
      <c r="K46" s="24">
        <v>0</v>
      </c>
      <c r="L46" s="33">
        <v>0</v>
      </c>
      <c r="M46" s="38"/>
      <c r="N46" s="38">
        <f t="shared" ref="N46:N51" si="0" xml:space="preserve"> SUM(M46)</f>
        <v>0</v>
      </c>
      <c r="O46" s="39"/>
    </row>
    <row r="47" spans="1:15" ht="157.5" x14ac:dyDescent="0.25">
      <c r="A47" s="45"/>
      <c r="B47" s="14" t="s">
        <v>43</v>
      </c>
      <c r="C47" s="9" t="s">
        <v>44</v>
      </c>
      <c r="D47" s="9" t="s">
        <v>45</v>
      </c>
      <c r="E47" s="9" t="s">
        <v>14</v>
      </c>
      <c r="F47" s="15" t="s">
        <v>76</v>
      </c>
      <c r="G47" s="16" t="s">
        <v>70</v>
      </c>
      <c r="H47" s="7" t="s">
        <v>46</v>
      </c>
      <c r="I47" s="30" t="s">
        <v>136</v>
      </c>
      <c r="J47" s="20">
        <v>0</v>
      </c>
      <c r="K47" s="20">
        <v>0</v>
      </c>
      <c r="L47" s="32">
        <v>0</v>
      </c>
      <c r="M47" s="38"/>
      <c r="N47" s="38">
        <f t="shared" si="0"/>
        <v>0</v>
      </c>
      <c r="O47" s="39"/>
    </row>
    <row r="48" spans="1:15" ht="109.5" customHeight="1" x14ac:dyDescent="0.25">
      <c r="A48" s="46"/>
      <c r="B48" s="18" t="s">
        <v>125</v>
      </c>
      <c r="C48" s="7" t="s">
        <v>47</v>
      </c>
      <c r="D48" s="7" t="s">
        <v>48</v>
      </c>
      <c r="E48" s="7" t="s">
        <v>14</v>
      </c>
      <c r="F48" s="7" t="s">
        <v>49</v>
      </c>
      <c r="G48" s="16" t="s">
        <v>70</v>
      </c>
      <c r="H48" s="7" t="s">
        <v>47</v>
      </c>
      <c r="I48" s="18" t="s">
        <v>113</v>
      </c>
      <c r="J48" s="20">
        <v>500</v>
      </c>
      <c r="K48" s="20">
        <v>500</v>
      </c>
      <c r="L48" s="32">
        <v>3.5000000000000001E-3</v>
      </c>
      <c r="M48" s="38"/>
      <c r="N48" s="38">
        <f t="shared" si="0"/>
        <v>0</v>
      </c>
      <c r="O48" s="39"/>
    </row>
    <row r="49" spans="1:15" ht="294" customHeight="1" x14ac:dyDescent="0.25">
      <c r="A49" s="83" t="s">
        <v>98</v>
      </c>
      <c r="B49" s="19" t="s">
        <v>50</v>
      </c>
      <c r="C49" s="5" t="s">
        <v>51</v>
      </c>
      <c r="D49" s="5" t="s">
        <v>52</v>
      </c>
      <c r="E49" s="5" t="s">
        <v>18</v>
      </c>
      <c r="F49" s="5" t="s">
        <v>19</v>
      </c>
      <c r="G49" s="13" t="s">
        <v>79</v>
      </c>
      <c r="H49" s="5" t="s">
        <v>53</v>
      </c>
      <c r="I49" s="25" t="s">
        <v>123</v>
      </c>
      <c r="J49" s="20">
        <v>71225</v>
      </c>
      <c r="K49" s="20">
        <v>71225</v>
      </c>
      <c r="L49" s="32">
        <v>0.4985</v>
      </c>
      <c r="M49" s="38">
        <v>33523.94</v>
      </c>
      <c r="N49" s="38">
        <v>33523.94</v>
      </c>
      <c r="O49" s="39">
        <v>0.47070000000000001</v>
      </c>
    </row>
    <row r="50" spans="1:15" ht="125.25" customHeight="1" x14ac:dyDescent="0.25">
      <c r="A50" s="84"/>
      <c r="B50" s="18" t="s">
        <v>77</v>
      </c>
      <c r="C50" s="15" t="s">
        <v>78</v>
      </c>
      <c r="D50" s="7" t="s">
        <v>54</v>
      </c>
      <c r="E50" s="7" t="s">
        <v>18</v>
      </c>
      <c r="F50" s="5" t="s">
        <v>19</v>
      </c>
      <c r="G50" s="13" t="s">
        <v>79</v>
      </c>
      <c r="H50" s="15" t="s">
        <v>80</v>
      </c>
      <c r="I50" s="18" t="s">
        <v>114</v>
      </c>
      <c r="J50" s="20">
        <v>5400</v>
      </c>
      <c r="K50" s="20">
        <v>5400</v>
      </c>
      <c r="L50" s="32">
        <v>3.7900000000000003E-2</v>
      </c>
      <c r="M50" s="38"/>
      <c r="N50" s="38">
        <f t="shared" si="0"/>
        <v>0</v>
      </c>
      <c r="O50" s="39"/>
    </row>
    <row r="51" spans="1:15" ht="78" customHeight="1" x14ac:dyDescent="0.25">
      <c r="A51" s="85"/>
      <c r="B51" s="18" t="s">
        <v>124</v>
      </c>
      <c r="C51" s="7" t="s">
        <v>55</v>
      </c>
      <c r="D51" s="7" t="s">
        <v>56</v>
      </c>
      <c r="E51" s="7" t="s">
        <v>18</v>
      </c>
      <c r="F51" s="7" t="s">
        <v>19</v>
      </c>
      <c r="G51" s="13" t="s">
        <v>79</v>
      </c>
      <c r="H51" s="7" t="s">
        <v>57</v>
      </c>
      <c r="I51" s="18" t="s">
        <v>115</v>
      </c>
      <c r="J51" s="20">
        <v>5760</v>
      </c>
      <c r="K51" s="20">
        <v>5760</v>
      </c>
      <c r="L51" s="32">
        <v>4.0300000000000002E-2</v>
      </c>
      <c r="M51" s="38">
        <v>3600</v>
      </c>
      <c r="N51" s="38">
        <f t="shared" si="0"/>
        <v>3600</v>
      </c>
      <c r="O51" s="39">
        <v>0.625</v>
      </c>
    </row>
    <row r="52" spans="1:15" ht="47.25" x14ac:dyDescent="0.25">
      <c r="A52" s="59" t="s">
        <v>99</v>
      </c>
      <c r="B52" s="72" t="s">
        <v>58</v>
      </c>
      <c r="C52" s="59" t="s">
        <v>82</v>
      </c>
      <c r="D52" s="59" t="s">
        <v>59</v>
      </c>
      <c r="E52" s="59" t="s">
        <v>14</v>
      </c>
      <c r="F52" s="59" t="s">
        <v>19</v>
      </c>
      <c r="G52" s="73" t="s">
        <v>83</v>
      </c>
      <c r="H52" s="73" t="s">
        <v>84</v>
      </c>
      <c r="I52" s="18" t="s">
        <v>116</v>
      </c>
      <c r="J52" s="20">
        <v>4000</v>
      </c>
      <c r="K52" s="47">
        <f>SUM(J52:J58)</f>
        <v>14000</v>
      </c>
      <c r="L52" s="50">
        <v>9.8000000000000004E-2</v>
      </c>
      <c r="M52" s="38"/>
      <c r="N52" s="53">
        <f xml:space="preserve"> SUM(M52:M58)</f>
        <v>0</v>
      </c>
      <c r="O52" s="56"/>
    </row>
    <row r="53" spans="1:15" ht="31.5" x14ac:dyDescent="0.25">
      <c r="A53" s="59"/>
      <c r="B53" s="72"/>
      <c r="C53" s="59"/>
      <c r="D53" s="59"/>
      <c r="E53" s="59"/>
      <c r="F53" s="59"/>
      <c r="G53" s="73"/>
      <c r="H53" s="73"/>
      <c r="I53" s="18" t="s">
        <v>117</v>
      </c>
      <c r="J53" s="20">
        <v>2400</v>
      </c>
      <c r="K53" s="45"/>
      <c r="L53" s="51"/>
      <c r="M53" s="38"/>
      <c r="N53" s="54"/>
      <c r="O53" s="57"/>
    </row>
    <row r="54" spans="1:15" ht="22.5" customHeight="1" x14ac:dyDescent="0.25">
      <c r="A54" s="59"/>
      <c r="B54" s="72"/>
      <c r="C54" s="59"/>
      <c r="D54" s="59"/>
      <c r="E54" s="59"/>
      <c r="F54" s="59"/>
      <c r="G54" s="73"/>
      <c r="H54" s="73"/>
      <c r="I54" s="18" t="s">
        <v>118</v>
      </c>
      <c r="J54" s="20">
        <v>1200</v>
      </c>
      <c r="K54" s="45"/>
      <c r="L54" s="51"/>
      <c r="M54" s="38"/>
      <c r="N54" s="54"/>
      <c r="O54" s="57"/>
    </row>
    <row r="55" spans="1:15" ht="27" customHeight="1" x14ac:dyDescent="0.25">
      <c r="A55" s="59"/>
      <c r="B55" s="72"/>
      <c r="C55" s="59"/>
      <c r="D55" s="59"/>
      <c r="E55" s="59"/>
      <c r="F55" s="59"/>
      <c r="G55" s="73"/>
      <c r="H55" s="73"/>
      <c r="I55" s="18" t="s">
        <v>119</v>
      </c>
      <c r="J55" s="20">
        <v>2400</v>
      </c>
      <c r="K55" s="45"/>
      <c r="L55" s="51"/>
      <c r="M55" s="38"/>
      <c r="N55" s="54"/>
      <c r="O55" s="57"/>
    </row>
    <row r="56" spans="1:15" ht="44.25" customHeight="1" x14ac:dyDescent="0.25">
      <c r="A56" s="59"/>
      <c r="B56" s="72"/>
      <c r="C56" s="59"/>
      <c r="D56" s="59"/>
      <c r="E56" s="59"/>
      <c r="F56" s="59"/>
      <c r="G56" s="73"/>
      <c r="H56" s="73"/>
      <c r="I56" s="26" t="s">
        <v>120</v>
      </c>
      <c r="J56" s="20">
        <v>1600</v>
      </c>
      <c r="K56" s="45"/>
      <c r="L56" s="51"/>
      <c r="M56" s="38"/>
      <c r="N56" s="54"/>
      <c r="O56" s="57"/>
    </row>
    <row r="57" spans="1:15" ht="47.25" x14ac:dyDescent="0.25">
      <c r="A57" s="59"/>
      <c r="B57" s="72"/>
      <c r="C57" s="59"/>
      <c r="D57" s="59"/>
      <c r="E57" s="59"/>
      <c r="F57" s="59"/>
      <c r="G57" s="73"/>
      <c r="H57" s="73"/>
      <c r="I57" s="26" t="s">
        <v>121</v>
      </c>
      <c r="J57" s="20">
        <v>800</v>
      </c>
      <c r="K57" s="45"/>
      <c r="L57" s="51"/>
      <c r="M57" s="38"/>
      <c r="N57" s="54"/>
      <c r="O57" s="57"/>
    </row>
    <row r="58" spans="1:15" ht="43.5" customHeight="1" x14ac:dyDescent="0.25">
      <c r="A58" s="59"/>
      <c r="B58" s="72"/>
      <c r="C58" s="59"/>
      <c r="D58" s="59"/>
      <c r="E58" s="59"/>
      <c r="F58" s="59"/>
      <c r="G58" s="73"/>
      <c r="H58" s="73"/>
      <c r="I58" s="26" t="s">
        <v>122</v>
      </c>
      <c r="J58" s="22">
        <v>1600</v>
      </c>
      <c r="K58" s="46"/>
      <c r="L58" s="52"/>
      <c r="M58" s="38"/>
      <c r="N58" s="55"/>
      <c r="O58" s="58"/>
    </row>
    <row r="59" spans="1:15" x14ac:dyDescent="0.25">
      <c r="A59" s="66" t="s">
        <v>126</v>
      </c>
      <c r="B59" s="67"/>
      <c r="C59" s="67"/>
      <c r="D59" s="67"/>
      <c r="E59" s="67"/>
      <c r="F59" s="67"/>
      <c r="G59" s="67"/>
      <c r="H59" s="67"/>
      <c r="I59" s="67"/>
      <c r="J59" s="68"/>
      <c r="K59" s="28">
        <f>SUM(K10:K58)</f>
        <v>142863</v>
      </c>
      <c r="L59" s="29">
        <v>1</v>
      </c>
      <c r="M59" s="38">
        <f xml:space="preserve"> SUM(M10:M58)</f>
        <v>65089.01</v>
      </c>
      <c r="N59" s="38">
        <f xml:space="preserve"> SUM(N10:N58)</f>
        <v>65089.01</v>
      </c>
      <c r="O59" s="39">
        <v>0.4556</v>
      </c>
    </row>
    <row r="61" spans="1:15" x14ac:dyDescent="0.25">
      <c r="A61" s="40" t="s">
        <v>140</v>
      </c>
      <c r="B61" s="40"/>
      <c r="C61" s="40"/>
      <c r="D61" s="40"/>
    </row>
    <row r="62" spans="1:15" x14ac:dyDescent="0.25">
      <c r="A62" s="40" t="s">
        <v>142</v>
      </c>
      <c r="B62" s="40"/>
      <c r="C62" s="40"/>
      <c r="D62" s="40"/>
    </row>
  </sheetData>
  <mergeCells count="103">
    <mergeCell ref="A61:D61"/>
    <mergeCell ref="A49:A51"/>
    <mergeCell ref="C3:I3"/>
    <mergeCell ref="A46:A48"/>
    <mergeCell ref="H10:H14"/>
    <mergeCell ref="G10:G14"/>
    <mergeCell ref="F10:F14"/>
    <mergeCell ref="E10:E14"/>
    <mergeCell ref="D10:D14"/>
    <mergeCell ref="C10:C14"/>
    <mergeCell ref="B10:B14"/>
    <mergeCell ref="A10:A30"/>
    <mergeCell ref="H15:H20"/>
    <mergeCell ref="G15:G20"/>
    <mergeCell ref="F15:F20"/>
    <mergeCell ref="C15:C20"/>
    <mergeCell ref="B15:B20"/>
    <mergeCell ref="H21:H24"/>
    <mergeCell ref="G21:G24"/>
    <mergeCell ref="F21:F24"/>
    <mergeCell ref="E21:E24"/>
    <mergeCell ref="D21:D24"/>
    <mergeCell ref="C21:C24"/>
    <mergeCell ref="B21:B24"/>
    <mergeCell ref="B25:B27"/>
    <mergeCell ref="H28:H30"/>
    <mergeCell ref="G28:G30"/>
    <mergeCell ref="F28:F30"/>
    <mergeCell ref="E28:E30"/>
    <mergeCell ref="D28:D30"/>
    <mergeCell ref="C28:C30"/>
    <mergeCell ref="B28:B30"/>
    <mergeCell ref="H25:H27"/>
    <mergeCell ref="G25:G27"/>
    <mergeCell ref="F25:F27"/>
    <mergeCell ref="E25:E27"/>
    <mergeCell ref="D25:D27"/>
    <mergeCell ref="C25:C27"/>
    <mergeCell ref="K15:K20"/>
    <mergeCell ref="L15:L20"/>
    <mergeCell ref="K25:K27"/>
    <mergeCell ref="L25:L27"/>
    <mergeCell ref="K21:K24"/>
    <mergeCell ref="L21:L24"/>
    <mergeCell ref="E36:E45"/>
    <mergeCell ref="D36:D45"/>
    <mergeCell ref="H32:H35"/>
    <mergeCell ref="G32:G35"/>
    <mergeCell ref="F32:F35"/>
    <mergeCell ref="E32:E35"/>
    <mergeCell ref="D32:D35"/>
    <mergeCell ref="E15:E20"/>
    <mergeCell ref="D15:D20"/>
    <mergeCell ref="I21:I24"/>
    <mergeCell ref="J21:J24"/>
    <mergeCell ref="N10:N14"/>
    <mergeCell ref="O10:O14"/>
    <mergeCell ref="N15:N20"/>
    <mergeCell ref="O15:O20"/>
    <mergeCell ref="N21:N24"/>
    <mergeCell ref="O21:O24"/>
    <mergeCell ref="A59:J59"/>
    <mergeCell ref="K52:K58"/>
    <mergeCell ref="L52:L58"/>
    <mergeCell ref="I28:I30"/>
    <mergeCell ref="J28:J30"/>
    <mergeCell ref="K28:K30"/>
    <mergeCell ref="L28:L30"/>
    <mergeCell ref="K32:K35"/>
    <mergeCell ref="L32:L35"/>
    <mergeCell ref="K36:K45"/>
    <mergeCell ref="L36:L45"/>
    <mergeCell ref="C52:C58"/>
    <mergeCell ref="B52:B58"/>
    <mergeCell ref="A52:A58"/>
    <mergeCell ref="H52:H58"/>
    <mergeCell ref="G52:G58"/>
    <mergeCell ref="K10:K14"/>
    <mergeCell ref="L10:L14"/>
    <mergeCell ref="A62:D62"/>
    <mergeCell ref="M21:M24"/>
    <mergeCell ref="A31:A35"/>
    <mergeCell ref="A36:A45"/>
    <mergeCell ref="N36:N45"/>
    <mergeCell ref="O36:O45"/>
    <mergeCell ref="N52:N58"/>
    <mergeCell ref="O52:O58"/>
    <mergeCell ref="F52:F58"/>
    <mergeCell ref="E52:E58"/>
    <mergeCell ref="D52:D58"/>
    <mergeCell ref="C32:C35"/>
    <mergeCell ref="B32:B35"/>
    <mergeCell ref="C36:C45"/>
    <mergeCell ref="B36:B45"/>
    <mergeCell ref="H36:H45"/>
    <mergeCell ref="G36:G45"/>
    <mergeCell ref="F36:F45"/>
    <mergeCell ref="N25:N27"/>
    <mergeCell ref="O25:O27"/>
    <mergeCell ref="N28:N30"/>
    <mergeCell ref="O28:O30"/>
    <mergeCell ref="N32:N35"/>
    <mergeCell ref="O32:O35"/>
  </mergeCells>
  <pageMargins left="0" right="0" top="0.19685039370078741" bottom="0.19685039370078741" header="0.51181102362204722" footer="0.51181102362204722"/>
  <pageSetup paperSize="9" scale="42"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2018-02-20T14:29:28Z</cp:lastPrinted>
  <dcterms:created xsi:type="dcterms:W3CDTF">2016-10-19T13:11:49Z</dcterms:created>
  <dcterms:modified xsi:type="dcterms:W3CDTF">2018-11-12T16:32:08Z</dcterms:modified>
  <dc:language>pt-BR</dc:language>
</cp:coreProperties>
</file>