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5600" windowHeight="813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N21" i="1" l="1"/>
  <c r="N49" i="1"/>
  <c r="M59" i="1" l="1"/>
  <c r="N52" i="1"/>
  <c r="N51" i="1"/>
  <c r="N50" i="1"/>
  <c r="N48" i="1"/>
  <c r="N47" i="1"/>
  <c r="N46" i="1"/>
  <c r="N36" i="1"/>
  <c r="N32" i="1"/>
  <c r="N31" i="1"/>
  <c r="N28" i="1"/>
  <c r="N25" i="1"/>
  <c r="N15" i="1"/>
  <c r="N10" i="1"/>
  <c r="N59" i="1" l="1"/>
  <c r="K52" i="1"/>
  <c r="K36" i="1"/>
  <c r="K32" i="1"/>
  <c r="K28" i="1"/>
  <c r="K25" i="1"/>
  <c r="K21" i="1"/>
  <c r="K15" i="1"/>
  <c r="K10" i="1"/>
  <c r="K59" i="1" l="1"/>
</calcChain>
</file>

<file path=xl/sharedStrings.xml><?xml version="1.0" encoding="utf-8"?>
<sst xmlns="http://schemas.openxmlformats.org/spreadsheetml/2006/main" count="178" uniqueCount="144">
  <si>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</si>
  <si>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</si>
  <si>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</si>
  <si>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</si>
  <si>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</si>
  <si>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Resultados Esperados</t>
  </si>
  <si>
    <t>Prioridade</t>
  </si>
  <si>
    <t>Cronograma de Execução</t>
  </si>
  <si>
    <t>Liderança</t>
  </si>
  <si>
    <t>Meta</t>
  </si>
  <si>
    <t>Recursos Necessários</t>
  </si>
  <si>
    <t>Valores</t>
  </si>
  <si>
    <t>Total por Ação</t>
  </si>
  <si>
    <t>% Por Ação</t>
  </si>
  <si>
    <t>Média</t>
  </si>
  <si>
    <t>PLANO DE AÇÃO E METAS 2018</t>
  </si>
  <si>
    <t>Acervo Técnico de resumos das capacitações realizadas</t>
  </si>
  <si>
    <t>Equipe capacitada a fim de qualificar o atendimento e a orientação aos profissionais e empresas.</t>
  </si>
  <si>
    <t xml:space="preserve">Alta </t>
  </si>
  <si>
    <t>1º ao 4º trimestre</t>
  </si>
  <si>
    <t>Jacira        Maiele</t>
  </si>
  <si>
    <t xml:space="preserve">Participação no evento anual de integração e qualificação da equipe de fiscalização para orientação da atuação profissional                      Descrição:
a) Participação no VII Seminário de Fiscalização dos CRNs da Região Sul
</t>
  </si>
  <si>
    <t>Relatório do evento</t>
  </si>
  <si>
    <t>Proposições para melhorias das ações de fiscalização no Sistema CFN/CRN</t>
  </si>
  <si>
    <t>Conforme programação do CRN-8</t>
  </si>
  <si>
    <t>Participação de 100%</t>
  </si>
  <si>
    <t>Participação no CONBRAN 2018</t>
  </si>
  <si>
    <t>Acervo Técnico de relatórios</t>
  </si>
  <si>
    <t>Equipe de nutricionistas fiscais capacitada a fim de qualificar o atendimento e a orientação aos profissionais e empresas.</t>
  </si>
  <si>
    <t>Padronização dos procedimentos do Setor de Fiscalização</t>
  </si>
  <si>
    <t>Procedimentos do Setor de Fiscalização descritos em ITs e atualizados</t>
  </si>
  <si>
    <t xml:space="preserve">Revisar e criar procedimentos internos pertinentes à Fiscalização                                  Descrição:
a) Avaliação da efetividade dos procedimentos atuais por meio da revisão dos Procedimentos Operacionais Padronizados (POPs) já existentes
b) Alteração dos POPs em Instruções de Trabalho (ITs)  
c) Elaboração de novas ITs
</t>
  </si>
  <si>
    <t xml:space="preserve">Disponibilizar materiais de orientação técnica por área de atuação no Portal do CRN-2 Descrição:
a) Revisão dos materiais já divulgados
b) Inclusão de novos materiais por área de atuação
</t>
  </si>
  <si>
    <t>Inclusão de materiais técnicos por área de atuação</t>
  </si>
  <si>
    <t>Facilitar o acesso aos materias técnicos legais de referência</t>
  </si>
  <si>
    <t>100% de materiais técnicos em todas as áreas de atuação</t>
  </si>
  <si>
    <t xml:space="preserve">Realizar evento sobre a atuação do nutricionista como responsável técnico Descrição:
a)Realização de Workshop sobre Responsabilidade Técnica
</t>
  </si>
  <si>
    <t>Conscientização do nutricionista do seu papel como RT</t>
  </si>
  <si>
    <t xml:space="preserve">Realização de 100% de Workshops
 Participação de xx% de nutricionistas
</t>
  </si>
  <si>
    <t>2 eventos</t>
  </si>
  <si>
    <t>Projeto aprovado pelo Plenário para aquisição dos equipamentos em 2019.</t>
  </si>
  <si>
    <t>Modernização dos equipamentos</t>
  </si>
  <si>
    <t>Apresentação até julho 2018</t>
  </si>
  <si>
    <t xml:space="preserve">Aquisição de licença de novo sistema operacional para os computadores  Descrição:
a) Aquisição de licença de novo sistema operacional para os computadores dos nutricionistas fiscais e do administrativo
</t>
  </si>
  <si>
    <t>Aquisição de 7 licenças de novo sistema operacional para os computadores de 5 nutricionistas fiscais e do 2 do Setor Administrativo</t>
  </si>
  <si>
    <t>Melhorar funcionamento do sistema operacional do computador</t>
  </si>
  <si>
    <t>Aquisição das 7 licenças</t>
  </si>
  <si>
    <t>Aquisição de 1 carimbo de marca d’água personalizado</t>
  </si>
  <si>
    <t>Documento de maior confiabilidade</t>
  </si>
  <si>
    <t>Janeiro</t>
  </si>
  <si>
    <t xml:space="preserve">Otimização das visitas fiscais  a) Definição das prioridades a serem fiscalizadas.
b) Atendimento das metas por fiscais:
 Novos locais não cadastrados/registrados – 6 (seis) por trimestre;
 Visitas fiscais de iniciativa – 6 (seis) por trimestre (2 por mês);
 Roteiros de Visita Técnica Aplicados – 24 RVTs aplicados por trimestre (média de 2 por semana fiscalizada).
 Visitas fiscais por semana – 111 visitas fiscais por trimestre (37 por mês). 
 Coordenadorias Regionais de Saúde (CRS) fiscalizadas – 2 CRS por fiscal
 Dois plantões por semana
 Três dias fiscalizados por semana
</t>
  </si>
  <si>
    <t>2035 visitas fiscais no ano (37 x 11 meses = 407 x 5 fiscais = 2035) Calculou-se com 5 fiscais, considerando o período de férias e de fiscal fixo dos fiscais</t>
  </si>
  <si>
    <t>Aumentar o número de empresas e nutricionistas fiscalizados; atingir de forma mais ampliada as CRS e possibilitar maior autonomia do fiscal para elaboração de cronograma.</t>
  </si>
  <si>
    <t xml:space="preserve"> Atendimento das metas por fiscais:
 Novos locais não cadastrados/registrados –6 (seis) por trimestre;
 Visitas fiscais de iniciativa –6 (seis) por trimestre (2 por mês);
 Roteiros de Visita Técnica Aplicados –24 RVTs aplicados por trimestre (média de 2 por semana fiscalizada).
 Visitas fiscais por semana –111 visitas fiscais por trimestre (37 por mês). 
 Coordenadorias Regionais de Saúde (CRS) fiscalizadas – 2 CRS por fiscal
</t>
  </si>
  <si>
    <t>Ampliação do número de locais fiscalização; maior aproximação com o profissional do interior.</t>
  </si>
  <si>
    <t>1 estagiário de nível médio</t>
  </si>
  <si>
    <t>Otimização das atividades de agendamento das visitas fiscais e apoio administrativo</t>
  </si>
  <si>
    <t>Manutenção de 1 estagiário de nível médio</t>
  </si>
  <si>
    <t xml:space="preserve">Realizar visitas fiscais com a presença de um conselheiro e/ou parceria com outra entidade Descrição:
a) Realização de visitas aos gestores municipais
b) Realização de visitas ou reuniões em pessoas jurídicas cadastradas ou registradas
c) Acompanhamento dos nutricionistas fiscais em visitas fiscais
d) Realização de visitas/reuniões com entidades que tenham ligação direta ou indireta com o público-alvo do Selo de Qualidade
</t>
  </si>
  <si>
    <t>Ampliar o relacionamento do CRN-2 com outras entidades e pessoas jurídicas; sensibilizar o público-alvo do Selo de Qualidade</t>
  </si>
  <si>
    <t>4 visitas no ano</t>
  </si>
  <si>
    <t>4 visitas</t>
  </si>
  <si>
    <t xml:space="preserve">Realizar visitas para acompanhamento das atividades do nutricionista fiscal na Delegacia de Santa Maria
Descrição:
a) Realizar visitas trimestrais na delegacia pela Coordenadora de Fiscalização
</t>
  </si>
  <si>
    <t>Acompanhamento real das demandas de trabalho</t>
  </si>
  <si>
    <t xml:space="preserve">Participar de cursos e eventos de educação continuada – fiscais, coordenação de fiscalização e assistentes administrativos. Descrição:
a) Capacitação externa: mínimo de 20 horas anuais para nutricionistas fiscais e coordenação de fiscalização e 10 horas anuais para assistentes administrativos.
b) Capacitação interna: 1 turno por bimestre para os nutricionistas fiscais e coordenação de fiscalização
</t>
  </si>
  <si>
    <t xml:space="preserve">Realização de no mínimo 6 capacitações internas.
Da equipe do Setor de Fiscalização, no mínimo 4 fiscais terão cumprido a carga horária mínima para capacitação externa com temas relevantes para sua atividade e 1 assistente administrativo terão cumprido a carga horária mínima para capacitação externa com temas relevantes para sua atividade.
</t>
  </si>
  <si>
    <t xml:space="preserve">Análise e revisão dos POPs existentes: 1º trimestre
 Alteração dos POPs em ITs: 2º trimestre
 Elaboração de novas ITs: 1º ao 4º trimestre
</t>
  </si>
  <si>
    <t>80% dos processos descritos em ITs</t>
  </si>
  <si>
    <t>4 Workshops sendo 1 em Porto Alegre, 1 em Capão da Canoa, 1 Caxias do Sul e 1 em Pelotas.</t>
  </si>
  <si>
    <t xml:space="preserve">Março – Capão da Canoa (UFSM)
Junho –  Pelotas
Setembro – Caxias do Sul
Novembro - Porto Alegre 
</t>
  </si>
  <si>
    <t>Juliana e 1 fiscal</t>
  </si>
  <si>
    <t>Nutrição Clínica - 1º ao 2º trimestre Indústria de Alimentos - 3º Trimestre      Outras - 4ª Trimestre</t>
  </si>
  <si>
    <t>Profissionais orientados</t>
  </si>
  <si>
    <t>ILPI - 30 participantes                                            Nutrição Clínica - 100 participantes</t>
  </si>
  <si>
    <t xml:space="preserve">Elaboração de projeto para modernização dos equipamentos utilizados pelo nutricionista fiscal                                                           Descrição:
a) Estudo para a aquisição de equipamentos que atendam às necessidades do sistema Incorp e seja mais ergonômico
</t>
  </si>
  <si>
    <t>Projeto finalizado e aprovado em 2018</t>
  </si>
  <si>
    <t>2º semestre</t>
  </si>
  <si>
    <t xml:space="preserve">Otimização do acesso da fiscalização nos municípios das CRS                                     Descrição:
a) Locações de carros com motorista (incluindo as despesas com combustível, alimentação do motorista, pedágios e estacionamento) 
</t>
  </si>
  <si>
    <t>2 Locações de carros com motorista por bimestre</t>
  </si>
  <si>
    <t>Paulo e 1 fiscal</t>
  </si>
  <si>
    <t>60% dos municípios de cada CRS fiscalizada</t>
  </si>
  <si>
    <t>Camila e 1 fiscal</t>
  </si>
  <si>
    <t>4 Reuniões/visitas no interior do RS e 4 Reuniões/visitas na região metropolitana de Porto Alegre</t>
  </si>
  <si>
    <t>Jacira e 1 fiscal</t>
  </si>
  <si>
    <t>8 Reuniões/visitas e 1 visita fiscal por bimestre realizada em conjunto com os fiscais</t>
  </si>
  <si>
    <t>Capacitação Externa: R$ 500,00 por fiscal – R$ 500 Coordenação – R$ 200,00 por Assistentes Administrativos (referência 2017)</t>
  </si>
  <si>
    <t>Passagens terrestre (1) (deslocamento fiscal Gisele de Santa Maria para Porto Alegre)</t>
  </si>
  <si>
    <t>Passagens aéreas (10) – 6 fiscais, coordenação de fiscalização, coordenação técnica e 2 conselheiros</t>
  </si>
  <si>
    <t>18 a 21 de Abril 2018 (Brasília)</t>
  </si>
  <si>
    <t>Passagem Terrestre – para 2 conselheiros e 1 coord. fiscal ou fiscal</t>
  </si>
  <si>
    <t xml:space="preserve">Coffee break   </t>
  </si>
  <si>
    <t xml:space="preserve">Folders
</t>
  </si>
  <si>
    <t>Impressão (banner e folders)</t>
  </si>
  <si>
    <t>Locação de espaço</t>
  </si>
  <si>
    <t xml:space="preserve">Coffee break                                                       
</t>
  </si>
  <si>
    <t xml:space="preserve">Qualificação e Atualização da equipe do Setor de Fiscalização </t>
  </si>
  <si>
    <t>Qualificação da orientação do exercício profissional</t>
  </si>
  <si>
    <t xml:space="preserve"> Atualização tecnológica e material</t>
  </si>
  <si>
    <t>Fiscalização e Orientação do Exercício Profissional</t>
  </si>
  <si>
    <t>Ação de Segurança Alimentar e Segurança dos Alimentos</t>
  </si>
  <si>
    <t>Passagem terrestre (fiscal SM)  (4)</t>
  </si>
  <si>
    <t>Diária (fiscal SM) (4)</t>
  </si>
  <si>
    <t>Ajuda de deslocamento (fiscal SM) (4)</t>
  </si>
  <si>
    <t xml:space="preserve">Capacitação Interna: Pagamento de 4 ministrantes convidados -  R$ (honorários tabela sinurgs x 4)
</t>
  </si>
  <si>
    <t>Diária (conselheiro) (2)</t>
  </si>
  <si>
    <t>Diária (funcionário) (8)</t>
  </si>
  <si>
    <t>Ajuda de deslocamento (conselheiro) (2)</t>
  </si>
  <si>
    <t xml:space="preserve">Ajuda de deslocamento (funcionário) (8)
</t>
  </si>
  <si>
    <t>Passagem terrestre (3 Santa Maria/Poa)</t>
  </si>
  <si>
    <t>Diária (funcionário) (3)</t>
  </si>
  <si>
    <t>Ajuda de deslocamento (funcionário) (3)</t>
  </si>
  <si>
    <t>Despesa Prevista no PAM da Delegacia</t>
  </si>
  <si>
    <t>Sem despesa</t>
  </si>
  <si>
    <t>Carimbo Marca D'água (1)</t>
  </si>
  <si>
    <t xml:space="preserve">Valor de referência – locação de carro com motorista em Erechim – valor por veículo de 450,00
</t>
  </si>
  <si>
    <t>Valor de referência – CIEE</t>
  </si>
  <si>
    <t>Passagem Terrestre (2 Conselheiros da CF por evento, 1 funcionários por evento e 2 palestrantes por evento) x 4 eventos</t>
  </si>
  <si>
    <t>Diária (2 Conselheiros da CF por evento) x 4 eventos</t>
  </si>
  <si>
    <t xml:space="preserve">Diária (1 funcionário por evento) x 4 </t>
  </si>
  <si>
    <t>Diária (2 palestrantes por evento) x 4</t>
  </si>
  <si>
    <t xml:space="preserve">Ajuda de deslocamento (2 Conselheiros da CF por evento) x 4
</t>
  </si>
  <si>
    <t xml:space="preserve">Ajuda de deslocamento (1 funcionários por evento) x 4
</t>
  </si>
  <si>
    <t xml:space="preserve">Ajuda de deslocamento (2 palestrantes por evento) x 4
</t>
  </si>
  <si>
    <t>Média do valor gasto por VF no período de jan a set/2017 – R$ 35,00</t>
  </si>
  <si>
    <t xml:space="preserve">Otimização dos agendamentos das visitas fiscais e apoio administrativo                                            Descrição:
a) Manutenção de estagiário de nível médio
</t>
  </si>
  <si>
    <t>Aquisição do carimbo de marca d’água personalizado com a logo atual do CRN-2 a) Aquisição do carimbo de marca d’água personalizado com a logo atual do CRN-2 para colocar em certidões emitidas para evitar fraude.</t>
  </si>
  <si>
    <t>Total</t>
  </si>
  <si>
    <t>Inscrição (6 fiscais e coordenações fiscalização e técnica)</t>
  </si>
  <si>
    <r>
      <t xml:space="preserve">Promoção de eventos com temas de interesse para o CRN-2 e para a categoria                                                       </t>
    </r>
    <r>
      <rPr>
        <sz val="12"/>
        <rFont val="Calibri"/>
        <family val="2"/>
      </rPr>
      <t>Sugestão: Vincular esta ação com as visitas fiscais em 2 CRS.</t>
    </r>
    <r>
      <rPr>
        <sz val="12"/>
        <color rgb="FF000000"/>
        <rFont val="Calibri"/>
        <family val="2"/>
      </rPr>
      <t xml:space="preserve">
Descrição:
a)  Evento sobre alimentação e nutrição em Instituição de Longa Permanência para Idosos
b) Evento sobre Nutrição Clínica - ferramentas de apoio para mudança de comportamento
</t>
    </r>
  </si>
  <si>
    <r>
      <t xml:space="preserve">Junho - Pelotas (ILPI)               Setembro - Caxias do Sul (Nut. Clínica)                  </t>
    </r>
    <r>
      <rPr>
        <sz val="12"/>
        <rFont val="Calibri"/>
        <family val="2"/>
      </rPr>
      <t xml:space="preserve">  Prospota: Realizar junto com os Workshops  </t>
    </r>
    <r>
      <rPr>
        <sz val="12"/>
        <color rgb="FF000000"/>
        <rFont val="Calibri"/>
        <family val="2"/>
      </rPr>
      <t xml:space="preserve">         </t>
    </r>
  </si>
  <si>
    <t>Passagem Terrestre (2 Conselheiros da CF por evento, 1 funcionários por evento e 2 palestrantes por evento)</t>
  </si>
  <si>
    <t>Diária (2 conselheiros da CF por evento) x 2 eventos</t>
  </si>
  <si>
    <t>Diária (1 funcionário por evento) x 2</t>
  </si>
  <si>
    <t>Diária (2 palestrantes por evento) x 2</t>
  </si>
  <si>
    <t>Ajuda de deslocamento (palestrante) (2)</t>
  </si>
  <si>
    <t>Ajuda de deslocamento (funcionário) (1)</t>
  </si>
  <si>
    <t>Valor para aquisição das 7 licenças - Despesa prevista na Gestão</t>
  </si>
  <si>
    <t>Despesa realizada</t>
  </si>
  <si>
    <t>Total realizado por Ação</t>
  </si>
  <si>
    <t>% Realizado por Ação</t>
  </si>
  <si>
    <t>Abril - Custos assecon CONBRAN</t>
  </si>
  <si>
    <t>Agosto - Encontro de Fiscalização da Região Sul</t>
  </si>
  <si>
    <t>Setembro - valores disponíveis em capacitação de funcionários e participação no CONBRAN foram integralmente utilziados para curso de gestão para coordenadora de fiscalização.</t>
  </si>
  <si>
    <t>outubro/2018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</si>
</sst>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 &quot;#,##0.00"/>
    <numFmt numFmtId="165" formatCode="&quot;R$&quot;\ #,##0.00"/>
  </numFmts>
  <fonts count="9"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2"/>
      <color rgb="FF000000"/>
      <name val="Calibri"/>
      <family val="2"/>
    </font>
    <font>
      <sz val="12"/>
      <color rgb="FF000000"/>
      <name val="Calibri"/>
      <family val="2"/>
      <scheme val="minor"/>
    </font>
    <font>
      <sz val="12"/>
      <name val="Calibri"/>
      <family val="2"/>
      <charset val="1"/>
    </font>
    <font>
      <b/>
      <sz val="12"/>
      <color theme="1"/>
      <name val="Calibri"/>
      <family val="2"/>
      <scheme val="minor"/>
    </font>
    <font>
      <sz val="12"/>
      <name val="Calibri"/>
      <family val="2"/>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4">
    <xf numFmtId="0" fontId="0" fillId="0" borderId="0" xfId="0"/>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0" xfId="0" applyFont="1" applyAlignment="1">
      <alignment horizontal="left"/>
    </xf>
    <xf numFmtId="0" fontId="4" fillId="0" borderId="1" xfId="0" applyFont="1" applyBorder="1" applyAlignment="1">
      <alignment horizontal="center" vertical="center" wrapText="1"/>
    </xf>
    <xf numFmtId="0" fontId="4" fillId="0" borderId="0" xfId="0" applyFont="1"/>
    <xf numFmtId="0" fontId="4" fillId="0" borderId="1" xfId="0"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17" fontId="4"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165" fontId="4" fillId="0" borderId="1"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xf>
    <xf numFmtId="165" fontId="7"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0" fontId="4" fillId="0" borderId="2"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xf>
    <xf numFmtId="49" fontId="7" fillId="0" borderId="0" xfId="0" applyNumberFormat="1" applyFont="1" applyAlignment="1">
      <alignment horizontal="center"/>
    </xf>
    <xf numFmtId="0" fontId="7" fillId="0" borderId="0" xfId="0" applyFont="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5" fontId="3"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0" fontId="3" fillId="0" borderId="0" xfId="0" applyFont="1" applyAlignment="1">
      <alignment horizontal="left"/>
    </xf>
    <xf numFmtId="0" fontId="3" fillId="0" borderId="0" xfId="0" applyFont="1" applyAlignment="1">
      <alignment horizontal="left"/>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165" fontId="4" fillId="0" borderId="3"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5" fontId="3" fillId="0" borderId="4" xfId="0" applyNumberFormat="1" applyFont="1" applyBorder="1" applyAlignment="1">
      <alignment horizontal="center" vertical="center"/>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165" fontId="4" fillId="0" borderId="2" xfId="0" applyNumberFormat="1" applyFont="1" applyBorder="1" applyAlignment="1">
      <alignment horizontal="center" vertical="center"/>
    </xf>
    <xf numFmtId="165" fontId="4" fillId="0" borderId="3" xfId="0" applyNumberFormat="1" applyFont="1" applyBorder="1" applyAlignment="1">
      <alignment horizontal="center" vertical="center"/>
    </xf>
    <xf numFmtId="165" fontId="4" fillId="0" borderId="4" xfId="0" applyNumberFormat="1" applyFont="1" applyBorder="1" applyAlignment="1">
      <alignment horizontal="center" vertical="center"/>
    </xf>
    <xf numFmtId="10" fontId="4" fillId="0" borderId="2" xfId="0" applyNumberFormat="1" applyFont="1" applyBorder="1" applyAlignment="1">
      <alignment horizontal="center" vertical="center"/>
    </xf>
    <xf numFmtId="10" fontId="4" fillId="0" borderId="3" xfId="0" applyNumberFormat="1" applyFont="1" applyBorder="1" applyAlignment="1">
      <alignment horizontal="center" vertical="center"/>
    </xf>
    <xf numFmtId="10" fontId="4" fillId="0" borderId="4"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108000</xdr:colOff>
      <xdr:row>1</xdr:row>
      <xdr:rowOff>31749</xdr:rowOff>
    </xdr:from>
    <xdr:to>
      <xdr:col>0</xdr:col>
      <xdr:colOff>1344083</xdr:colOff>
      <xdr:row>4</xdr:row>
      <xdr:rowOff>6372</xdr:rowOff>
    </xdr:to>
    <xdr:pic>
      <xdr:nvPicPr>
        <xdr:cNvPr id="2" name="Imagem 1"/>
        <xdr:cNvPicPr/>
      </xdr:nvPicPr>
      <xdr:blipFill>
        <a:blip xmlns:r="http://schemas.openxmlformats.org/officeDocument/2006/relationships" r:embed="rId1" cstate="print"/>
        <a:stretch>
          <a:fillRect/>
        </a:stretch>
      </xdr:blipFill>
      <xdr:spPr>
        <a:xfrm>
          <a:off x="108000" y="232832"/>
          <a:ext cx="1236083" cy="620207"/>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3"/>
  <sheetViews>
    <sheetView tabSelected="1" topLeftCell="H32" zoomScale="76" zoomScaleNormal="76" workbookViewId="0">
      <selection activeCell="O60" sqref="O60"/>
    </sheetView>
  </sheetViews>
  <sheetFormatPr defaultRowHeight="15.75" x14ac:dyDescent="0.25"/>
  <cols>
    <col min="1" max="1" width="24.28515625" style="4" customWidth="1"/>
    <col min="2" max="2" width="44.140625" style="6" customWidth="1"/>
    <col min="3" max="3" width="17.85546875" style="4"/>
    <col min="4" max="4" width="25.42578125" style="4"/>
    <col min="5" max="5" width="13.42578125" style="4"/>
    <col min="6" max="6" width="17.85546875" style="4"/>
    <col min="7" max="7" width="15.5703125" style="4"/>
    <col min="8" max="8" width="46.5703125" style="4" customWidth="1"/>
    <col min="9" max="9" width="44.28515625" style="6" customWidth="1"/>
    <col min="10" max="10" width="14.42578125" style="4"/>
    <col min="11" max="11" width="16.42578125" style="4" customWidth="1"/>
    <col min="12" max="12" width="12.28515625" style="4"/>
    <col min="13" max="13" width="19.7109375" style="4" customWidth="1"/>
    <col min="14" max="14" width="14.28515625" style="4" customWidth="1"/>
    <col min="15" max="15" width="14.7109375" style="4" customWidth="1"/>
    <col min="16" max="1025" width="8.42578125" style="4"/>
    <col min="1026" max="16384" width="9.140625" style="4"/>
  </cols>
  <sheetData>
    <row r="1" spans="1:15" x14ac:dyDescent="0.25">
      <c r="B1" s="4"/>
      <c r="I1" s="4"/>
    </row>
    <row r="3" spans="1:15" ht="18.75" x14ac:dyDescent="0.3">
      <c r="B3" s="4"/>
      <c r="C3" s="45" t="s">
        <v>15</v>
      </c>
      <c r="D3" s="45"/>
      <c r="E3" s="45"/>
      <c r="F3" s="45"/>
      <c r="G3" s="45"/>
      <c r="H3" s="45"/>
      <c r="I3" s="45"/>
    </row>
    <row r="4" spans="1:15" x14ac:dyDescent="0.25">
      <c r="B4" s="4"/>
      <c r="I4" s="4"/>
    </row>
    <row r="7" spans="1:15" s="1" customFormat="1" x14ac:dyDescent="0.25">
      <c r="A7" s="1" t="s">
        <v>0</v>
      </c>
      <c r="B7" s="2"/>
      <c r="I7" s="2"/>
      <c r="M7" s="34" t="s">
        <v>143</v>
      </c>
      <c r="N7" s="35"/>
      <c r="O7" s="35"/>
    </row>
    <row r="8" spans="1:15" s="1" customFormat="1" x14ac:dyDescent="0.25">
      <c r="A8" s="1" t="s">
        <v>1</v>
      </c>
      <c r="B8" s="2"/>
      <c r="I8" s="2"/>
      <c r="M8" s="35"/>
      <c r="N8" s="35"/>
      <c r="O8" s="35"/>
    </row>
    <row r="9" spans="1:15" ht="47.25" x14ac:dyDescent="0.25">
      <c r="A9" s="3" t="s">
        <v>2</v>
      </c>
      <c r="B9" s="3" t="s">
        <v>3</v>
      </c>
      <c r="C9" s="3" t="s">
        <v>4</v>
      </c>
      <c r="D9" s="3" t="s">
        <v>5</v>
      </c>
      <c r="E9" s="3" t="s">
        <v>6</v>
      </c>
      <c r="F9" s="3" t="s">
        <v>7</v>
      </c>
      <c r="G9" s="3" t="s">
        <v>8</v>
      </c>
      <c r="H9" s="3" t="s">
        <v>9</v>
      </c>
      <c r="I9" s="3" t="s">
        <v>10</v>
      </c>
      <c r="J9" s="3" t="s">
        <v>11</v>
      </c>
      <c r="K9" s="3" t="s">
        <v>12</v>
      </c>
      <c r="L9" s="3" t="s">
        <v>13</v>
      </c>
      <c r="M9" s="36" t="s">
        <v>137</v>
      </c>
      <c r="N9" s="37" t="s">
        <v>138</v>
      </c>
      <c r="O9" s="37" t="s">
        <v>139</v>
      </c>
    </row>
    <row r="10" spans="1:15" ht="63.75" customHeight="1" x14ac:dyDescent="0.25">
      <c r="A10" s="42" t="s">
        <v>95</v>
      </c>
      <c r="B10" s="52" t="s">
        <v>64</v>
      </c>
      <c r="C10" s="42" t="s">
        <v>16</v>
      </c>
      <c r="D10" s="42" t="s">
        <v>17</v>
      </c>
      <c r="E10" s="42" t="s">
        <v>18</v>
      </c>
      <c r="F10" s="42" t="s">
        <v>19</v>
      </c>
      <c r="G10" s="42" t="s">
        <v>20</v>
      </c>
      <c r="H10" s="49" t="s">
        <v>65</v>
      </c>
      <c r="I10" s="19" t="s">
        <v>85</v>
      </c>
      <c r="J10" s="20">
        <v>4100</v>
      </c>
      <c r="K10" s="67">
        <f>SUM(J10:J14)</f>
        <v>10078</v>
      </c>
      <c r="L10" s="64">
        <v>7.0499999999999993E-2</v>
      </c>
      <c r="M10" s="38">
        <v>4100</v>
      </c>
      <c r="N10" s="75">
        <f>SUM(M10:M14)</f>
        <v>10078</v>
      </c>
      <c r="O10" s="78">
        <v>1</v>
      </c>
    </row>
    <row r="11" spans="1:15" ht="51" customHeight="1" x14ac:dyDescent="0.25">
      <c r="A11" s="43"/>
      <c r="B11" s="53"/>
      <c r="C11" s="43"/>
      <c r="D11" s="43"/>
      <c r="E11" s="43"/>
      <c r="F11" s="43"/>
      <c r="G11" s="43"/>
      <c r="H11" s="50"/>
      <c r="I11" s="25" t="s">
        <v>103</v>
      </c>
      <c r="J11" s="20">
        <v>2538</v>
      </c>
      <c r="K11" s="47"/>
      <c r="L11" s="65"/>
      <c r="M11" s="38">
        <v>2538</v>
      </c>
      <c r="N11" s="76"/>
      <c r="O11" s="79"/>
    </row>
    <row r="12" spans="1:15" ht="33.75" customHeight="1" x14ac:dyDescent="0.25">
      <c r="A12" s="43"/>
      <c r="B12" s="53"/>
      <c r="C12" s="43"/>
      <c r="D12" s="43"/>
      <c r="E12" s="43"/>
      <c r="F12" s="43"/>
      <c r="G12" s="43"/>
      <c r="H12" s="50"/>
      <c r="I12" s="19" t="s">
        <v>100</v>
      </c>
      <c r="J12" s="20">
        <v>840</v>
      </c>
      <c r="K12" s="47"/>
      <c r="L12" s="65"/>
      <c r="M12" s="38">
        <v>840</v>
      </c>
      <c r="N12" s="76"/>
      <c r="O12" s="79"/>
    </row>
    <row r="13" spans="1:15" ht="30.75" customHeight="1" x14ac:dyDescent="0.25">
      <c r="A13" s="43"/>
      <c r="B13" s="53"/>
      <c r="C13" s="43"/>
      <c r="D13" s="43"/>
      <c r="E13" s="43"/>
      <c r="F13" s="43"/>
      <c r="G13" s="43"/>
      <c r="H13" s="50"/>
      <c r="I13" s="19" t="s">
        <v>101</v>
      </c>
      <c r="J13" s="20">
        <v>1800</v>
      </c>
      <c r="K13" s="47"/>
      <c r="L13" s="65"/>
      <c r="M13" s="38">
        <v>1800</v>
      </c>
      <c r="N13" s="76"/>
      <c r="O13" s="79"/>
    </row>
    <row r="14" spans="1:15" ht="30" customHeight="1" x14ac:dyDescent="0.25">
      <c r="A14" s="43"/>
      <c r="B14" s="54"/>
      <c r="C14" s="44"/>
      <c r="D14" s="44"/>
      <c r="E14" s="44"/>
      <c r="F14" s="44"/>
      <c r="G14" s="44"/>
      <c r="H14" s="51"/>
      <c r="I14" s="19" t="s">
        <v>102</v>
      </c>
      <c r="J14" s="20">
        <v>800</v>
      </c>
      <c r="K14" s="48"/>
      <c r="L14" s="66"/>
      <c r="M14" s="38">
        <v>800</v>
      </c>
      <c r="N14" s="77"/>
      <c r="O14" s="80"/>
    </row>
    <row r="15" spans="1:15" ht="53.25" customHeight="1" x14ac:dyDescent="0.25">
      <c r="A15" s="43"/>
      <c r="B15" s="55" t="s">
        <v>21</v>
      </c>
      <c r="C15" s="46" t="s">
        <v>22</v>
      </c>
      <c r="D15" s="46" t="s">
        <v>23</v>
      </c>
      <c r="E15" s="46" t="s">
        <v>18</v>
      </c>
      <c r="F15" s="46" t="s">
        <v>24</v>
      </c>
      <c r="G15" s="46" t="s">
        <v>20</v>
      </c>
      <c r="H15" s="46" t="s">
        <v>25</v>
      </c>
      <c r="I15" s="19" t="s">
        <v>86</v>
      </c>
      <c r="J15" s="20">
        <v>210</v>
      </c>
      <c r="K15" s="61">
        <f>SUM(J15:J20)</f>
        <v>15460</v>
      </c>
      <c r="L15" s="64">
        <v>0.1082</v>
      </c>
      <c r="M15" s="38">
        <v>93.4</v>
      </c>
      <c r="N15" s="75">
        <f xml:space="preserve"> SUM(M15:M20)</f>
        <v>16551.68</v>
      </c>
      <c r="O15" s="78">
        <v>1.0706</v>
      </c>
    </row>
    <row r="16" spans="1:15" ht="47.25" x14ac:dyDescent="0.25">
      <c r="A16" s="43"/>
      <c r="B16" s="56"/>
      <c r="C16" s="47"/>
      <c r="D16" s="47"/>
      <c r="E16" s="47"/>
      <c r="F16" s="47"/>
      <c r="G16" s="47"/>
      <c r="H16" s="47"/>
      <c r="I16" s="19" t="s">
        <v>87</v>
      </c>
      <c r="J16" s="20">
        <v>8000</v>
      </c>
      <c r="K16" s="62"/>
      <c r="L16" s="65"/>
      <c r="M16" s="38">
        <v>11858.28</v>
      </c>
      <c r="N16" s="76"/>
      <c r="O16" s="79"/>
    </row>
    <row r="17" spans="1:15" ht="45.75" customHeight="1" x14ac:dyDescent="0.25">
      <c r="A17" s="43"/>
      <c r="B17" s="56"/>
      <c r="C17" s="47"/>
      <c r="D17" s="47"/>
      <c r="E17" s="47"/>
      <c r="F17" s="47"/>
      <c r="G17" s="47"/>
      <c r="H17" s="47"/>
      <c r="I17" s="19" t="s">
        <v>104</v>
      </c>
      <c r="J17" s="20">
        <v>1050</v>
      </c>
      <c r="K17" s="62"/>
      <c r="L17" s="65"/>
      <c r="M17" s="38">
        <v>1050</v>
      </c>
      <c r="N17" s="76"/>
      <c r="O17" s="79"/>
    </row>
    <row r="18" spans="1:15" ht="44.25" customHeight="1" x14ac:dyDescent="0.25">
      <c r="A18" s="43"/>
      <c r="B18" s="56"/>
      <c r="C18" s="47"/>
      <c r="D18" s="47"/>
      <c r="E18" s="47"/>
      <c r="F18" s="47"/>
      <c r="G18" s="47"/>
      <c r="H18" s="47"/>
      <c r="I18" s="19" t="s">
        <v>105</v>
      </c>
      <c r="J18" s="20">
        <v>4200</v>
      </c>
      <c r="K18" s="62"/>
      <c r="L18" s="65"/>
      <c r="M18" s="38">
        <v>3050</v>
      </c>
      <c r="N18" s="76"/>
      <c r="O18" s="79"/>
    </row>
    <row r="19" spans="1:15" ht="39.75" customHeight="1" x14ac:dyDescent="0.25">
      <c r="A19" s="43"/>
      <c r="B19" s="56"/>
      <c r="C19" s="47"/>
      <c r="D19" s="47"/>
      <c r="E19" s="47"/>
      <c r="F19" s="47"/>
      <c r="G19" s="47"/>
      <c r="H19" s="47"/>
      <c r="I19" s="19" t="s">
        <v>106</v>
      </c>
      <c r="J19" s="20">
        <v>400</v>
      </c>
      <c r="K19" s="62"/>
      <c r="L19" s="65"/>
      <c r="M19" s="38">
        <v>400</v>
      </c>
      <c r="N19" s="76"/>
      <c r="O19" s="79"/>
    </row>
    <row r="20" spans="1:15" s="8" customFormat="1" ht="51" customHeight="1" x14ac:dyDescent="0.25">
      <c r="A20" s="43"/>
      <c r="B20" s="57"/>
      <c r="C20" s="48"/>
      <c r="D20" s="48"/>
      <c r="E20" s="48"/>
      <c r="F20" s="48"/>
      <c r="G20" s="48"/>
      <c r="H20" s="48"/>
      <c r="I20" s="27" t="s">
        <v>107</v>
      </c>
      <c r="J20" s="20">
        <v>1600</v>
      </c>
      <c r="K20" s="63"/>
      <c r="L20" s="66"/>
      <c r="M20" s="24">
        <v>100</v>
      </c>
      <c r="N20" s="77"/>
      <c r="O20" s="80"/>
    </row>
    <row r="21" spans="1:15" s="8" customFormat="1" x14ac:dyDescent="0.25">
      <c r="A21" s="43"/>
      <c r="B21" s="55" t="s">
        <v>26</v>
      </c>
      <c r="C21" s="46" t="s">
        <v>27</v>
      </c>
      <c r="D21" s="46" t="s">
        <v>28</v>
      </c>
      <c r="E21" s="46" t="s">
        <v>18</v>
      </c>
      <c r="F21" s="46" t="s">
        <v>88</v>
      </c>
      <c r="G21" s="46" t="s">
        <v>20</v>
      </c>
      <c r="H21" s="46" t="s">
        <v>25</v>
      </c>
      <c r="I21" s="70" t="s">
        <v>127</v>
      </c>
      <c r="J21" s="67">
        <v>4560</v>
      </c>
      <c r="K21" s="67">
        <f>SUM(J21:J24)</f>
        <v>4560</v>
      </c>
      <c r="L21" s="64">
        <v>3.2000000000000001E-2</v>
      </c>
      <c r="M21" s="81">
        <v>3516.69</v>
      </c>
      <c r="N21" s="81">
        <f>SUM(M21:M24)</f>
        <v>3516.69</v>
      </c>
      <c r="O21" s="84">
        <v>1</v>
      </c>
    </row>
    <row r="22" spans="1:15" s="8" customFormat="1" x14ac:dyDescent="0.25">
      <c r="A22" s="43"/>
      <c r="B22" s="56"/>
      <c r="C22" s="47"/>
      <c r="D22" s="47"/>
      <c r="E22" s="47"/>
      <c r="F22" s="47"/>
      <c r="G22" s="47"/>
      <c r="H22" s="47"/>
      <c r="I22" s="71"/>
      <c r="J22" s="73"/>
      <c r="K22" s="47"/>
      <c r="L22" s="65"/>
      <c r="M22" s="82"/>
      <c r="N22" s="82"/>
      <c r="O22" s="85"/>
    </row>
    <row r="23" spans="1:15" s="8" customFormat="1" x14ac:dyDescent="0.25">
      <c r="A23" s="43"/>
      <c r="B23" s="56"/>
      <c r="C23" s="47"/>
      <c r="D23" s="47"/>
      <c r="E23" s="47"/>
      <c r="F23" s="47"/>
      <c r="G23" s="47"/>
      <c r="H23" s="47"/>
      <c r="I23" s="71"/>
      <c r="J23" s="73"/>
      <c r="K23" s="47"/>
      <c r="L23" s="65"/>
      <c r="M23" s="82"/>
      <c r="N23" s="82"/>
      <c r="O23" s="85"/>
    </row>
    <row r="24" spans="1:15" s="10" customFormat="1" ht="29.25" customHeight="1" x14ac:dyDescent="0.25">
      <c r="A24" s="43"/>
      <c r="B24" s="57"/>
      <c r="C24" s="48"/>
      <c r="D24" s="48"/>
      <c r="E24" s="48"/>
      <c r="F24" s="48"/>
      <c r="G24" s="48"/>
      <c r="H24" s="48"/>
      <c r="I24" s="72"/>
      <c r="J24" s="74"/>
      <c r="K24" s="48"/>
      <c r="L24" s="66"/>
      <c r="M24" s="83"/>
      <c r="N24" s="83"/>
      <c r="O24" s="86"/>
    </row>
    <row r="25" spans="1:15" s="10" customFormat="1" ht="60" customHeight="1" x14ac:dyDescent="0.25">
      <c r="A25" s="43"/>
      <c r="B25" s="55" t="s">
        <v>31</v>
      </c>
      <c r="C25" s="46" t="s">
        <v>29</v>
      </c>
      <c r="D25" s="46" t="s">
        <v>30</v>
      </c>
      <c r="E25" s="46" t="s">
        <v>18</v>
      </c>
      <c r="F25" s="46" t="s">
        <v>66</v>
      </c>
      <c r="G25" s="46" t="s">
        <v>20</v>
      </c>
      <c r="H25" s="58" t="s">
        <v>67</v>
      </c>
      <c r="I25" s="18" t="s">
        <v>108</v>
      </c>
      <c r="J25" s="20">
        <v>630</v>
      </c>
      <c r="K25" s="67">
        <f>SUM(J25:J27)</f>
        <v>2580</v>
      </c>
      <c r="L25" s="64">
        <v>1.7999999999999999E-2</v>
      </c>
      <c r="M25" s="20"/>
      <c r="N25" s="67">
        <f xml:space="preserve"> SUM(M25:M27)</f>
        <v>0</v>
      </c>
      <c r="O25" s="64"/>
    </row>
    <row r="26" spans="1:15" s="10" customFormat="1" ht="57.75" customHeight="1" x14ac:dyDescent="0.25">
      <c r="A26" s="43"/>
      <c r="B26" s="56"/>
      <c r="C26" s="47"/>
      <c r="D26" s="47"/>
      <c r="E26" s="47"/>
      <c r="F26" s="47"/>
      <c r="G26" s="47"/>
      <c r="H26" s="59"/>
      <c r="I26" s="18" t="s">
        <v>109</v>
      </c>
      <c r="J26" s="20">
        <v>1350</v>
      </c>
      <c r="K26" s="47"/>
      <c r="L26" s="65"/>
      <c r="M26" s="20"/>
      <c r="N26" s="73"/>
      <c r="O26" s="65"/>
    </row>
    <row r="27" spans="1:15" s="10" customFormat="1" ht="58.5" customHeight="1" x14ac:dyDescent="0.25">
      <c r="A27" s="43"/>
      <c r="B27" s="56"/>
      <c r="C27" s="47"/>
      <c r="D27" s="47"/>
      <c r="E27" s="47"/>
      <c r="F27" s="47"/>
      <c r="G27" s="47"/>
      <c r="H27" s="59"/>
      <c r="I27" s="18" t="s">
        <v>110</v>
      </c>
      <c r="J27" s="20">
        <v>600</v>
      </c>
      <c r="K27" s="48"/>
      <c r="L27" s="66"/>
      <c r="M27" s="20"/>
      <c r="N27" s="74"/>
      <c r="O27" s="66"/>
    </row>
    <row r="28" spans="1:15" ht="50.25" customHeight="1" x14ac:dyDescent="0.25">
      <c r="A28" s="43"/>
      <c r="B28" s="55" t="s">
        <v>62</v>
      </c>
      <c r="C28" s="46" t="s">
        <v>60</v>
      </c>
      <c r="D28" s="46" t="s">
        <v>63</v>
      </c>
      <c r="E28" s="46" t="s">
        <v>18</v>
      </c>
      <c r="F28" s="46" t="s">
        <v>19</v>
      </c>
      <c r="G28" s="46" t="s">
        <v>20</v>
      </c>
      <c r="H28" s="58" t="s">
        <v>61</v>
      </c>
      <c r="I28" s="55" t="s">
        <v>111</v>
      </c>
      <c r="J28" s="67">
        <v>0</v>
      </c>
      <c r="K28" s="67">
        <f>SUM(J28:J30)</f>
        <v>0</v>
      </c>
      <c r="L28" s="64">
        <v>0</v>
      </c>
      <c r="M28" s="38"/>
      <c r="N28" s="75">
        <f xml:space="preserve"> SUM(M28:M30)</f>
        <v>0</v>
      </c>
      <c r="O28" s="78"/>
    </row>
    <row r="29" spans="1:15" ht="28.5" customHeight="1" x14ac:dyDescent="0.25">
      <c r="A29" s="43"/>
      <c r="B29" s="56"/>
      <c r="C29" s="47"/>
      <c r="D29" s="47"/>
      <c r="E29" s="47"/>
      <c r="F29" s="47"/>
      <c r="G29" s="47"/>
      <c r="H29" s="59"/>
      <c r="I29" s="56"/>
      <c r="J29" s="73"/>
      <c r="K29" s="47"/>
      <c r="L29" s="65"/>
      <c r="M29" s="38"/>
      <c r="N29" s="76"/>
      <c r="O29" s="79"/>
    </row>
    <row r="30" spans="1:15" s="10" customFormat="1" ht="44.25" customHeight="1" x14ac:dyDescent="0.25">
      <c r="A30" s="44"/>
      <c r="B30" s="57"/>
      <c r="C30" s="48"/>
      <c r="D30" s="48"/>
      <c r="E30" s="48"/>
      <c r="F30" s="48"/>
      <c r="G30" s="48"/>
      <c r="H30" s="60"/>
      <c r="I30" s="57"/>
      <c r="J30" s="74"/>
      <c r="K30" s="48"/>
      <c r="L30" s="66"/>
      <c r="M30" s="20"/>
      <c r="N30" s="77"/>
      <c r="O30" s="80"/>
    </row>
    <row r="31" spans="1:15" ht="126" x14ac:dyDescent="0.25">
      <c r="A31" s="46" t="s">
        <v>96</v>
      </c>
      <c r="B31" s="18" t="s">
        <v>32</v>
      </c>
      <c r="C31" s="7" t="s">
        <v>33</v>
      </c>
      <c r="D31" s="7" t="s">
        <v>34</v>
      </c>
      <c r="E31" s="7" t="s">
        <v>18</v>
      </c>
      <c r="F31" s="15" t="s">
        <v>71</v>
      </c>
      <c r="G31" s="15" t="s">
        <v>70</v>
      </c>
      <c r="H31" s="7" t="s">
        <v>35</v>
      </c>
      <c r="I31" s="17" t="s">
        <v>112</v>
      </c>
      <c r="J31" s="21">
        <v>0</v>
      </c>
      <c r="K31" s="23">
        <v>0</v>
      </c>
      <c r="L31" s="31">
        <v>0</v>
      </c>
      <c r="M31" s="38"/>
      <c r="N31" s="38">
        <f xml:space="preserve"> SUM(M31)</f>
        <v>0</v>
      </c>
      <c r="O31" s="39"/>
    </row>
    <row r="32" spans="1:15" ht="60.75" customHeight="1" x14ac:dyDescent="0.25">
      <c r="A32" s="47"/>
      <c r="B32" s="93" t="s">
        <v>36</v>
      </c>
      <c r="C32" s="68" t="s">
        <v>68</v>
      </c>
      <c r="D32" s="68" t="s">
        <v>37</v>
      </c>
      <c r="E32" s="68" t="s">
        <v>18</v>
      </c>
      <c r="F32" s="68" t="s">
        <v>69</v>
      </c>
      <c r="G32" s="69" t="s">
        <v>70</v>
      </c>
      <c r="H32" s="68" t="s">
        <v>38</v>
      </c>
      <c r="I32" s="17" t="s">
        <v>89</v>
      </c>
      <c r="J32" s="21">
        <v>1000</v>
      </c>
      <c r="K32" s="67">
        <f>SUM(J32:J35)</f>
        <v>3800</v>
      </c>
      <c r="L32" s="64">
        <v>2.6599999999999999E-2</v>
      </c>
      <c r="M32" s="38"/>
      <c r="N32" s="75">
        <f xml:space="preserve"> SUM(M32:M35)</f>
        <v>0</v>
      </c>
      <c r="O32" s="78"/>
    </row>
    <row r="33" spans="1:15" ht="34.5" customHeight="1" x14ac:dyDescent="0.25">
      <c r="A33" s="47"/>
      <c r="B33" s="93"/>
      <c r="C33" s="68"/>
      <c r="D33" s="68"/>
      <c r="E33" s="68"/>
      <c r="F33" s="68"/>
      <c r="G33" s="69"/>
      <c r="H33" s="68"/>
      <c r="I33" s="17" t="s">
        <v>93</v>
      </c>
      <c r="J33" s="21">
        <v>1000</v>
      </c>
      <c r="K33" s="47"/>
      <c r="L33" s="65"/>
      <c r="M33" s="38"/>
      <c r="N33" s="76"/>
      <c r="O33" s="79"/>
    </row>
    <row r="34" spans="1:15" ht="41.25" customHeight="1" x14ac:dyDescent="0.25">
      <c r="A34" s="47"/>
      <c r="B34" s="93"/>
      <c r="C34" s="68"/>
      <c r="D34" s="68"/>
      <c r="E34" s="68"/>
      <c r="F34" s="68"/>
      <c r="G34" s="69"/>
      <c r="H34" s="68"/>
      <c r="I34" s="17" t="s">
        <v>90</v>
      </c>
      <c r="J34" s="21">
        <v>800</v>
      </c>
      <c r="K34" s="47"/>
      <c r="L34" s="65"/>
      <c r="M34" s="38"/>
      <c r="N34" s="76"/>
      <c r="O34" s="79"/>
    </row>
    <row r="35" spans="1:15" s="11" customFormat="1" ht="50.25" customHeight="1" x14ac:dyDescent="0.25">
      <c r="A35" s="48"/>
      <c r="B35" s="93"/>
      <c r="C35" s="68"/>
      <c r="D35" s="68"/>
      <c r="E35" s="68"/>
      <c r="F35" s="68"/>
      <c r="G35" s="69"/>
      <c r="H35" s="68"/>
      <c r="I35" s="18" t="s">
        <v>91</v>
      </c>
      <c r="J35" s="20">
        <v>1000</v>
      </c>
      <c r="K35" s="48"/>
      <c r="L35" s="66"/>
      <c r="M35" s="20"/>
      <c r="N35" s="77"/>
      <c r="O35" s="80"/>
    </row>
    <row r="36" spans="1:15" s="11" customFormat="1" ht="73.5" customHeight="1" x14ac:dyDescent="0.25">
      <c r="A36" s="46" t="s">
        <v>96</v>
      </c>
      <c r="B36" s="93" t="s">
        <v>128</v>
      </c>
      <c r="C36" s="68" t="s">
        <v>39</v>
      </c>
      <c r="D36" s="69" t="s">
        <v>72</v>
      </c>
      <c r="E36" s="68" t="s">
        <v>18</v>
      </c>
      <c r="F36" s="68" t="s">
        <v>129</v>
      </c>
      <c r="G36" s="69" t="s">
        <v>81</v>
      </c>
      <c r="H36" s="69" t="s">
        <v>73</v>
      </c>
      <c r="I36" s="30" t="s">
        <v>130</v>
      </c>
      <c r="J36" s="20">
        <v>1300</v>
      </c>
      <c r="K36" s="67">
        <f>SUM(J36:J45)</f>
        <v>9500</v>
      </c>
      <c r="L36" s="64">
        <v>6.6500000000000004E-2</v>
      </c>
      <c r="M36" s="20">
        <v>808.45</v>
      </c>
      <c r="N36" s="67">
        <f xml:space="preserve"> SUM(M36:M45)</f>
        <v>2497.9499999999998</v>
      </c>
      <c r="O36" s="64">
        <v>0.26290000000000002</v>
      </c>
    </row>
    <row r="37" spans="1:15" s="11" customFormat="1" ht="45.75" customHeight="1" x14ac:dyDescent="0.25">
      <c r="A37" s="47"/>
      <c r="B37" s="93"/>
      <c r="C37" s="68"/>
      <c r="D37" s="69"/>
      <c r="E37" s="68"/>
      <c r="F37" s="68"/>
      <c r="G37" s="69"/>
      <c r="H37" s="69"/>
      <c r="I37" s="18" t="s">
        <v>131</v>
      </c>
      <c r="J37" s="20">
        <v>1800</v>
      </c>
      <c r="K37" s="47"/>
      <c r="L37" s="65"/>
      <c r="M37" s="20">
        <v>750</v>
      </c>
      <c r="N37" s="73"/>
      <c r="O37" s="65"/>
    </row>
    <row r="38" spans="1:15" s="11" customFormat="1" ht="49.5" customHeight="1" x14ac:dyDescent="0.25">
      <c r="A38" s="47"/>
      <c r="B38" s="93"/>
      <c r="C38" s="68"/>
      <c r="D38" s="69"/>
      <c r="E38" s="68"/>
      <c r="F38" s="68"/>
      <c r="G38" s="69"/>
      <c r="H38" s="69"/>
      <c r="I38" s="18" t="s">
        <v>132</v>
      </c>
      <c r="J38" s="20">
        <v>900</v>
      </c>
      <c r="K38" s="47"/>
      <c r="L38" s="65"/>
      <c r="M38" s="20">
        <v>150</v>
      </c>
      <c r="N38" s="73"/>
      <c r="O38" s="65"/>
    </row>
    <row r="39" spans="1:15" s="11" customFormat="1" ht="43.5" customHeight="1" x14ac:dyDescent="0.25">
      <c r="A39" s="47"/>
      <c r="B39" s="93"/>
      <c r="C39" s="68"/>
      <c r="D39" s="69"/>
      <c r="E39" s="68"/>
      <c r="F39" s="68"/>
      <c r="G39" s="69"/>
      <c r="H39" s="69"/>
      <c r="I39" s="18" t="s">
        <v>133</v>
      </c>
      <c r="J39" s="20">
        <v>1800</v>
      </c>
      <c r="K39" s="47"/>
      <c r="L39" s="65"/>
      <c r="M39" s="20">
        <v>150</v>
      </c>
      <c r="N39" s="73"/>
      <c r="O39" s="65"/>
    </row>
    <row r="40" spans="1:15" s="11" customFormat="1" ht="39" customHeight="1" x14ac:dyDescent="0.25">
      <c r="A40" s="47"/>
      <c r="B40" s="93"/>
      <c r="C40" s="68"/>
      <c r="D40" s="69"/>
      <c r="E40" s="68"/>
      <c r="F40" s="68"/>
      <c r="G40" s="69"/>
      <c r="H40" s="69"/>
      <c r="I40" s="18" t="s">
        <v>106</v>
      </c>
      <c r="J40" s="20">
        <v>800</v>
      </c>
      <c r="K40" s="47"/>
      <c r="L40" s="65"/>
      <c r="M40" s="20">
        <v>200</v>
      </c>
      <c r="N40" s="73"/>
      <c r="O40" s="65"/>
    </row>
    <row r="41" spans="1:15" s="11" customFormat="1" ht="42.75" customHeight="1" x14ac:dyDescent="0.25">
      <c r="A41" s="47"/>
      <c r="B41" s="93"/>
      <c r="C41" s="68"/>
      <c r="D41" s="69"/>
      <c r="E41" s="68"/>
      <c r="F41" s="68"/>
      <c r="G41" s="69"/>
      <c r="H41" s="69"/>
      <c r="I41" s="18" t="s">
        <v>135</v>
      </c>
      <c r="J41" s="20">
        <v>400</v>
      </c>
      <c r="K41" s="47"/>
      <c r="L41" s="65"/>
      <c r="M41" s="20">
        <v>200</v>
      </c>
      <c r="N41" s="73"/>
      <c r="O41" s="65"/>
    </row>
    <row r="42" spans="1:15" s="11" customFormat="1" ht="31.5" customHeight="1" x14ac:dyDescent="0.25">
      <c r="A42" s="47"/>
      <c r="B42" s="93"/>
      <c r="C42" s="68"/>
      <c r="D42" s="69"/>
      <c r="E42" s="68"/>
      <c r="F42" s="68"/>
      <c r="G42" s="69"/>
      <c r="H42" s="69"/>
      <c r="I42" s="18" t="s">
        <v>134</v>
      </c>
      <c r="J42" s="20">
        <v>800</v>
      </c>
      <c r="K42" s="47"/>
      <c r="L42" s="65"/>
      <c r="M42" s="20">
        <v>200</v>
      </c>
      <c r="N42" s="73"/>
      <c r="O42" s="65"/>
    </row>
    <row r="43" spans="1:15" s="11" customFormat="1" ht="34.5" customHeight="1" x14ac:dyDescent="0.25">
      <c r="A43" s="47"/>
      <c r="B43" s="93"/>
      <c r="C43" s="68"/>
      <c r="D43" s="69"/>
      <c r="E43" s="68"/>
      <c r="F43" s="68"/>
      <c r="G43" s="69"/>
      <c r="H43" s="69"/>
      <c r="I43" s="18" t="s">
        <v>92</v>
      </c>
      <c r="J43" s="20">
        <v>500</v>
      </c>
      <c r="K43" s="47"/>
      <c r="L43" s="65"/>
      <c r="M43" s="20"/>
      <c r="N43" s="73"/>
      <c r="O43" s="65"/>
    </row>
    <row r="44" spans="1:15" s="11" customFormat="1" ht="45.75" customHeight="1" x14ac:dyDescent="0.25">
      <c r="A44" s="47"/>
      <c r="B44" s="93"/>
      <c r="C44" s="68"/>
      <c r="D44" s="69"/>
      <c r="E44" s="68"/>
      <c r="F44" s="68"/>
      <c r="G44" s="69"/>
      <c r="H44" s="69"/>
      <c r="I44" s="18" t="s">
        <v>93</v>
      </c>
      <c r="J44" s="20">
        <v>800</v>
      </c>
      <c r="K44" s="47"/>
      <c r="L44" s="65"/>
      <c r="M44" s="20"/>
      <c r="N44" s="73"/>
      <c r="O44" s="65"/>
    </row>
    <row r="45" spans="1:15" ht="42.75" customHeight="1" x14ac:dyDescent="0.25">
      <c r="A45" s="48"/>
      <c r="B45" s="93"/>
      <c r="C45" s="68"/>
      <c r="D45" s="69"/>
      <c r="E45" s="68"/>
      <c r="F45" s="68"/>
      <c r="G45" s="69"/>
      <c r="H45" s="69"/>
      <c r="I45" s="27" t="s">
        <v>94</v>
      </c>
      <c r="J45" s="20">
        <v>400</v>
      </c>
      <c r="K45" s="48"/>
      <c r="L45" s="66"/>
      <c r="M45" s="38">
        <v>39.5</v>
      </c>
      <c r="N45" s="74"/>
      <c r="O45" s="66"/>
    </row>
    <row r="46" spans="1:15" ht="147.75" customHeight="1" x14ac:dyDescent="0.25">
      <c r="A46" s="46" t="s">
        <v>97</v>
      </c>
      <c r="B46" s="18" t="s">
        <v>74</v>
      </c>
      <c r="C46" s="7" t="s">
        <v>40</v>
      </c>
      <c r="D46" s="7" t="s">
        <v>41</v>
      </c>
      <c r="E46" s="7" t="s">
        <v>14</v>
      </c>
      <c r="F46" s="12" t="s">
        <v>42</v>
      </c>
      <c r="G46" s="16" t="s">
        <v>70</v>
      </c>
      <c r="H46" s="15" t="s">
        <v>75</v>
      </c>
      <c r="I46" s="18" t="s">
        <v>112</v>
      </c>
      <c r="J46" s="24">
        <v>0</v>
      </c>
      <c r="K46" s="24">
        <v>0</v>
      </c>
      <c r="L46" s="33">
        <v>0</v>
      </c>
      <c r="M46" s="38"/>
      <c r="N46" s="38">
        <f t="shared" ref="N46:N51" si="0" xml:space="preserve"> SUM(M46)</f>
        <v>0</v>
      </c>
      <c r="O46" s="39"/>
    </row>
    <row r="47" spans="1:15" ht="157.5" x14ac:dyDescent="0.25">
      <c r="A47" s="47"/>
      <c r="B47" s="14" t="s">
        <v>43</v>
      </c>
      <c r="C47" s="9" t="s">
        <v>44</v>
      </c>
      <c r="D47" s="9" t="s">
        <v>45</v>
      </c>
      <c r="E47" s="9" t="s">
        <v>14</v>
      </c>
      <c r="F47" s="15" t="s">
        <v>76</v>
      </c>
      <c r="G47" s="16" t="s">
        <v>70</v>
      </c>
      <c r="H47" s="7" t="s">
        <v>46</v>
      </c>
      <c r="I47" s="30" t="s">
        <v>136</v>
      </c>
      <c r="J47" s="20">
        <v>0</v>
      </c>
      <c r="K47" s="20">
        <v>0</v>
      </c>
      <c r="L47" s="32">
        <v>0</v>
      </c>
      <c r="M47" s="38"/>
      <c r="N47" s="38">
        <f t="shared" si="0"/>
        <v>0</v>
      </c>
      <c r="O47" s="39"/>
    </row>
    <row r="48" spans="1:15" ht="109.5" customHeight="1" x14ac:dyDescent="0.25">
      <c r="A48" s="48"/>
      <c r="B48" s="18" t="s">
        <v>125</v>
      </c>
      <c r="C48" s="7" t="s">
        <v>47</v>
      </c>
      <c r="D48" s="7" t="s">
        <v>48</v>
      </c>
      <c r="E48" s="7" t="s">
        <v>14</v>
      </c>
      <c r="F48" s="7" t="s">
        <v>49</v>
      </c>
      <c r="G48" s="16" t="s">
        <v>70</v>
      </c>
      <c r="H48" s="7" t="s">
        <v>47</v>
      </c>
      <c r="I48" s="18" t="s">
        <v>113</v>
      </c>
      <c r="J48" s="20">
        <v>500</v>
      </c>
      <c r="K48" s="20">
        <v>500</v>
      </c>
      <c r="L48" s="32">
        <v>3.5000000000000001E-3</v>
      </c>
      <c r="M48" s="38"/>
      <c r="N48" s="38">
        <f t="shared" si="0"/>
        <v>0</v>
      </c>
      <c r="O48" s="39"/>
    </row>
    <row r="49" spans="1:15" ht="294" customHeight="1" x14ac:dyDescent="0.25">
      <c r="A49" s="42" t="s">
        <v>98</v>
      </c>
      <c r="B49" s="19" t="s">
        <v>50</v>
      </c>
      <c r="C49" s="5" t="s">
        <v>51</v>
      </c>
      <c r="D49" s="5" t="s">
        <v>52</v>
      </c>
      <c r="E49" s="5" t="s">
        <v>18</v>
      </c>
      <c r="F49" s="5" t="s">
        <v>19</v>
      </c>
      <c r="G49" s="13" t="s">
        <v>79</v>
      </c>
      <c r="H49" s="5" t="s">
        <v>53</v>
      </c>
      <c r="I49" s="25" t="s">
        <v>123</v>
      </c>
      <c r="J49" s="20">
        <v>71225</v>
      </c>
      <c r="K49" s="20">
        <v>71225</v>
      </c>
      <c r="L49" s="32">
        <v>0.4985</v>
      </c>
      <c r="M49" s="38">
        <v>46196.37</v>
      </c>
      <c r="N49" s="38">
        <f>SUM(M49)</f>
        <v>46196.37</v>
      </c>
      <c r="O49" s="39">
        <v>0.64859999999999995</v>
      </c>
    </row>
    <row r="50" spans="1:15" ht="125.25" customHeight="1" x14ac:dyDescent="0.25">
      <c r="A50" s="43"/>
      <c r="B50" s="18" t="s">
        <v>77</v>
      </c>
      <c r="C50" s="15" t="s">
        <v>78</v>
      </c>
      <c r="D50" s="7" t="s">
        <v>54</v>
      </c>
      <c r="E50" s="7" t="s">
        <v>18</v>
      </c>
      <c r="F50" s="5" t="s">
        <v>19</v>
      </c>
      <c r="G50" s="13" t="s">
        <v>79</v>
      </c>
      <c r="H50" s="15" t="s">
        <v>80</v>
      </c>
      <c r="I50" s="18" t="s">
        <v>114</v>
      </c>
      <c r="J50" s="20">
        <v>5400</v>
      </c>
      <c r="K50" s="20">
        <v>5400</v>
      </c>
      <c r="L50" s="32">
        <v>3.7900000000000003E-2</v>
      </c>
      <c r="M50" s="38"/>
      <c r="N50" s="38">
        <f t="shared" si="0"/>
        <v>0</v>
      </c>
      <c r="O50" s="39"/>
    </row>
    <row r="51" spans="1:15" ht="78" customHeight="1" x14ac:dyDescent="0.25">
      <c r="A51" s="44"/>
      <c r="B51" s="18" t="s">
        <v>124</v>
      </c>
      <c r="C51" s="7" t="s">
        <v>55</v>
      </c>
      <c r="D51" s="7" t="s">
        <v>56</v>
      </c>
      <c r="E51" s="7" t="s">
        <v>18</v>
      </c>
      <c r="F51" s="7" t="s">
        <v>19</v>
      </c>
      <c r="G51" s="13" t="s">
        <v>79</v>
      </c>
      <c r="H51" s="7" t="s">
        <v>57</v>
      </c>
      <c r="I51" s="18" t="s">
        <v>115</v>
      </c>
      <c r="J51" s="20">
        <v>5760</v>
      </c>
      <c r="K51" s="20">
        <v>5760</v>
      </c>
      <c r="L51" s="32">
        <v>4.0300000000000002E-2</v>
      </c>
      <c r="M51" s="38">
        <v>4560</v>
      </c>
      <c r="N51" s="38">
        <f t="shared" si="0"/>
        <v>4560</v>
      </c>
      <c r="O51" s="39">
        <v>0.79159999999999997</v>
      </c>
    </row>
    <row r="52" spans="1:15" ht="47.25" x14ac:dyDescent="0.25">
      <c r="A52" s="90" t="s">
        <v>99</v>
      </c>
      <c r="B52" s="91" t="s">
        <v>58</v>
      </c>
      <c r="C52" s="90" t="s">
        <v>82</v>
      </c>
      <c r="D52" s="90" t="s">
        <v>59</v>
      </c>
      <c r="E52" s="90" t="s">
        <v>14</v>
      </c>
      <c r="F52" s="90" t="s">
        <v>19</v>
      </c>
      <c r="G52" s="92" t="s">
        <v>83</v>
      </c>
      <c r="H52" s="92" t="s">
        <v>84</v>
      </c>
      <c r="I52" s="18" t="s">
        <v>116</v>
      </c>
      <c r="J52" s="20">
        <v>4000</v>
      </c>
      <c r="K52" s="67">
        <f>SUM(J52:J58)</f>
        <v>14000</v>
      </c>
      <c r="L52" s="64">
        <v>9.8000000000000004E-2</v>
      </c>
      <c r="M52" s="38"/>
      <c r="N52" s="75">
        <f xml:space="preserve"> SUM(M52:M58)</f>
        <v>0</v>
      </c>
      <c r="O52" s="78"/>
    </row>
    <row r="53" spans="1:15" ht="31.5" x14ac:dyDescent="0.25">
      <c r="A53" s="90"/>
      <c r="B53" s="91"/>
      <c r="C53" s="90"/>
      <c r="D53" s="90"/>
      <c r="E53" s="90"/>
      <c r="F53" s="90"/>
      <c r="G53" s="92"/>
      <c r="H53" s="92"/>
      <c r="I53" s="18" t="s">
        <v>117</v>
      </c>
      <c r="J53" s="20">
        <v>2400</v>
      </c>
      <c r="K53" s="47"/>
      <c r="L53" s="65"/>
      <c r="M53" s="38"/>
      <c r="N53" s="76"/>
      <c r="O53" s="79"/>
    </row>
    <row r="54" spans="1:15" ht="22.5" customHeight="1" x14ac:dyDescent="0.25">
      <c r="A54" s="90"/>
      <c r="B54" s="91"/>
      <c r="C54" s="90"/>
      <c r="D54" s="90"/>
      <c r="E54" s="90"/>
      <c r="F54" s="90"/>
      <c r="G54" s="92"/>
      <c r="H54" s="92"/>
      <c r="I54" s="18" t="s">
        <v>118</v>
      </c>
      <c r="J54" s="20">
        <v>1200</v>
      </c>
      <c r="K54" s="47"/>
      <c r="L54" s="65"/>
      <c r="M54" s="38"/>
      <c r="N54" s="76"/>
      <c r="O54" s="79"/>
    </row>
    <row r="55" spans="1:15" ht="27" customHeight="1" x14ac:dyDescent="0.25">
      <c r="A55" s="90"/>
      <c r="B55" s="91"/>
      <c r="C55" s="90"/>
      <c r="D55" s="90"/>
      <c r="E55" s="90"/>
      <c r="F55" s="90"/>
      <c r="G55" s="92"/>
      <c r="H55" s="92"/>
      <c r="I55" s="18" t="s">
        <v>119</v>
      </c>
      <c r="J55" s="20">
        <v>2400</v>
      </c>
      <c r="K55" s="47"/>
      <c r="L55" s="65"/>
      <c r="M55" s="38"/>
      <c r="N55" s="76"/>
      <c r="O55" s="79"/>
    </row>
    <row r="56" spans="1:15" ht="44.25" customHeight="1" x14ac:dyDescent="0.25">
      <c r="A56" s="90"/>
      <c r="B56" s="91"/>
      <c r="C56" s="90"/>
      <c r="D56" s="90"/>
      <c r="E56" s="90"/>
      <c r="F56" s="90"/>
      <c r="G56" s="92"/>
      <c r="H56" s="92"/>
      <c r="I56" s="26" t="s">
        <v>120</v>
      </c>
      <c r="J56" s="20">
        <v>1600</v>
      </c>
      <c r="K56" s="47"/>
      <c r="L56" s="65"/>
      <c r="M56" s="38"/>
      <c r="N56" s="76"/>
      <c r="O56" s="79"/>
    </row>
    <row r="57" spans="1:15" ht="47.25" x14ac:dyDescent="0.25">
      <c r="A57" s="90"/>
      <c r="B57" s="91"/>
      <c r="C57" s="90"/>
      <c r="D57" s="90"/>
      <c r="E57" s="90"/>
      <c r="F57" s="90"/>
      <c r="G57" s="92"/>
      <c r="H57" s="92"/>
      <c r="I57" s="26" t="s">
        <v>121</v>
      </c>
      <c r="J57" s="20">
        <v>800</v>
      </c>
      <c r="K57" s="47"/>
      <c r="L57" s="65"/>
      <c r="M57" s="38"/>
      <c r="N57" s="76"/>
      <c r="O57" s="79"/>
    </row>
    <row r="58" spans="1:15" ht="43.5" customHeight="1" x14ac:dyDescent="0.25">
      <c r="A58" s="90"/>
      <c r="B58" s="91"/>
      <c r="C58" s="90"/>
      <c r="D58" s="90"/>
      <c r="E58" s="90"/>
      <c r="F58" s="90"/>
      <c r="G58" s="92"/>
      <c r="H58" s="92"/>
      <c r="I58" s="26" t="s">
        <v>122</v>
      </c>
      <c r="J58" s="22">
        <v>1600</v>
      </c>
      <c r="K58" s="48"/>
      <c r="L58" s="66"/>
      <c r="M58" s="38"/>
      <c r="N58" s="77"/>
      <c r="O58" s="80"/>
    </row>
    <row r="59" spans="1:15" x14ac:dyDescent="0.25">
      <c r="A59" s="87" t="s">
        <v>126</v>
      </c>
      <c r="B59" s="88"/>
      <c r="C59" s="88"/>
      <c r="D59" s="88"/>
      <c r="E59" s="88"/>
      <c r="F59" s="88"/>
      <c r="G59" s="88"/>
      <c r="H59" s="88"/>
      <c r="I59" s="88"/>
      <c r="J59" s="89"/>
      <c r="K59" s="28">
        <f>SUM(K10:K58)</f>
        <v>142863</v>
      </c>
      <c r="L59" s="29">
        <v>1</v>
      </c>
      <c r="M59" s="38">
        <f xml:space="preserve"> SUM(M10:M58)</f>
        <v>83400.69</v>
      </c>
      <c r="N59" s="38">
        <f xml:space="preserve"> SUM(N10:N58)</f>
        <v>83400.69</v>
      </c>
      <c r="O59" s="39">
        <v>0.62580000000000002</v>
      </c>
    </row>
    <row r="61" spans="1:15" x14ac:dyDescent="0.25">
      <c r="A61" s="41" t="s">
        <v>140</v>
      </c>
      <c r="B61" s="41"/>
      <c r="C61" s="41"/>
      <c r="D61" s="41"/>
    </row>
    <row r="62" spans="1:15" x14ac:dyDescent="0.25">
      <c r="A62" s="41" t="s">
        <v>141</v>
      </c>
      <c r="B62" s="41"/>
      <c r="C62" s="41"/>
      <c r="D62" s="41"/>
    </row>
    <row r="63" spans="1:15" x14ac:dyDescent="0.25">
      <c r="A63" s="40" t="s">
        <v>142</v>
      </c>
      <c r="B63" s="40"/>
      <c r="C63" s="40"/>
      <c r="D63" s="40"/>
      <c r="E63" s="40"/>
      <c r="F63" s="40"/>
      <c r="G63" s="40"/>
      <c r="H63" s="40"/>
    </row>
  </sheetData>
  <mergeCells count="103">
    <mergeCell ref="A62:D62"/>
    <mergeCell ref="M21:M24"/>
    <mergeCell ref="A31:A35"/>
    <mergeCell ref="A36:A45"/>
    <mergeCell ref="N36:N45"/>
    <mergeCell ref="O36:O45"/>
    <mergeCell ref="N52:N58"/>
    <mergeCell ref="O52:O58"/>
    <mergeCell ref="F52:F58"/>
    <mergeCell ref="E52:E58"/>
    <mergeCell ref="D52:D58"/>
    <mergeCell ref="C32:C35"/>
    <mergeCell ref="B32:B35"/>
    <mergeCell ref="C36:C45"/>
    <mergeCell ref="B36:B45"/>
    <mergeCell ref="H36:H45"/>
    <mergeCell ref="G36:G45"/>
    <mergeCell ref="F36:F45"/>
    <mergeCell ref="N25:N27"/>
    <mergeCell ref="O25:O27"/>
    <mergeCell ref="N28:N30"/>
    <mergeCell ref="O28:O30"/>
    <mergeCell ref="N32:N35"/>
    <mergeCell ref="O32:O35"/>
    <mergeCell ref="N10:N14"/>
    <mergeCell ref="O10:O14"/>
    <mergeCell ref="N15:N20"/>
    <mergeCell ref="O15:O20"/>
    <mergeCell ref="N21:N24"/>
    <mergeCell ref="O21:O24"/>
    <mergeCell ref="A59:J59"/>
    <mergeCell ref="K52:K58"/>
    <mergeCell ref="L52:L58"/>
    <mergeCell ref="I28:I30"/>
    <mergeCell ref="J28:J30"/>
    <mergeCell ref="K28:K30"/>
    <mergeCell ref="L28:L30"/>
    <mergeCell ref="K32:K35"/>
    <mergeCell ref="L32:L35"/>
    <mergeCell ref="K36:K45"/>
    <mergeCell ref="L36:L45"/>
    <mergeCell ref="C52:C58"/>
    <mergeCell ref="B52:B58"/>
    <mergeCell ref="A52:A58"/>
    <mergeCell ref="H52:H58"/>
    <mergeCell ref="G52:G58"/>
    <mergeCell ref="K10:K14"/>
    <mergeCell ref="L10:L14"/>
    <mergeCell ref="K15:K20"/>
    <mergeCell ref="L15:L20"/>
    <mergeCell ref="K25:K27"/>
    <mergeCell ref="L25:L27"/>
    <mergeCell ref="K21:K24"/>
    <mergeCell ref="L21:L24"/>
    <mergeCell ref="E36:E45"/>
    <mergeCell ref="D36:D45"/>
    <mergeCell ref="H32:H35"/>
    <mergeCell ref="G32:G35"/>
    <mergeCell ref="F32:F35"/>
    <mergeCell ref="E32:E35"/>
    <mergeCell ref="D32:D35"/>
    <mergeCell ref="E15:E20"/>
    <mergeCell ref="D15:D20"/>
    <mergeCell ref="I21:I24"/>
    <mergeCell ref="J21:J24"/>
    <mergeCell ref="B25:B27"/>
    <mergeCell ref="H28:H30"/>
    <mergeCell ref="G28:G30"/>
    <mergeCell ref="F28:F30"/>
    <mergeCell ref="E28:E30"/>
    <mergeCell ref="D28:D30"/>
    <mergeCell ref="C28:C30"/>
    <mergeCell ref="B28:B30"/>
    <mergeCell ref="H25:H27"/>
    <mergeCell ref="G25:G27"/>
    <mergeCell ref="F25:F27"/>
    <mergeCell ref="E25:E27"/>
    <mergeCell ref="D25:D27"/>
    <mergeCell ref="C25:C27"/>
    <mergeCell ref="A61:D61"/>
    <mergeCell ref="A49:A51"/>
    <mergeCell ref="C3:I3"/>
    <mergeCell ref="A46:A48"/>
    <mergeCell ref="H10:H14"/>
    <mergeCell ref="G10:G14"/>
    <mergeCell ref="F10:F14"/>
    <mergeCell ref="E10:E14"/>
    <mergeCell ref="D10:D14"/>
    <mergeCell ref="C10:C14"/>
    <mergeCell ref="B10:B14"/>
    <mergeCell ref="A10:A30"/>
    <mergeCell ref="H15:H20"/>
    <mergeCell ref="G15:G20"/>
    <mergeCell ref="F15:F20"/>
    <mergeCell ref="C15:C20"/>
    <mergeCell ref="B15:B20"/>
    <mergeCell ref="H21:H24"/>
    <mergeCell ref="G21:G24"/>
    <mergeCell ref="F21:F24"/>
    <mergeCell ref="E21:E24"/>
    <mergeCell ref="D21:D24"/>
    <mergeCell ref="C21:C24"/>
    <mergeCell ref="B21:B24"/>
  </mergeCells>
  <pageMargins left="0" right="0" top="0.19685039370078741" bottom="0.19685039370078741" header="0.51181102362204722" footer="0.51181102362204722"/>
  <pageSetup paperSize="9" scale="42"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2018-10-02T15:05:06Z</cp:lastPrinted>
  <dcterms:created xsi:type="dcterms:W3CDTF">2016-10-19T13:11:49Z</dcterms:created>
  <dcterms:modified xsi:type="dcterms:W3CDTF">2018-11-23T13:32:49Z</dcterms:modified>
  <dc:language>pt-BR</dc:language>
</cp:coreProperties>
</file>